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firstSheet="1" activeTab="6"/>
  </bookViews>
  <sheets>
    <sheet name="Cher" sheetId="1" r:id="rId1"/>
    <sheet name="Eure-et-Loir" sheetId="2" r:id="rId2"/>
    <sheet name="Indre" sheetId="3" r:id="rId3"/>
    <sheet name="Indre-et-Loire" sheetId="4" r:id="rId4"/>
    <sheet name="Loir-et-Cher" sheetId="5" r:id="rId5"/>
    <sheet name="Loiret" sheetId="6" r:id="rId6"/>
    <sheet name="Centre" sheetId="7" r:id="rId7"/>
    <sheet name="synthèse régionale" sheetId="8" r:id="rId8"/>
    <sheet name="Méthodologie" sheetId="9" r:id="rId9"/>
    <sheet name="Calendrier" sheetId="10" r:id="rId10"/>
  </sheets>
  <definedNames>
    <definedName name="_xlnm.Print_Area" localSheetId="6">'Centre'!$A$1:$E$72</definedName>
    <definedName name="_xlnm.Print_Area" localSheetId="8">'Méthodologie'!$A$1:$G$56</definedName>
  </definedNames>
  <calcPr fullCalcOnLoad="1"/>
</workbook>
</file>

<file path=xl/sharedStrings.xml><?xml version="1.0" encoding="utf-8"?>
<sst xmlns="http://schemas.openxmlformats.org/spreadsheetml/2006/main" count="487" uniqueCount="92">
  <si>
    <t>Département du CHER</t>
  </si>
  <si>
    <t>CEREALES</t>
  </si>
  <si>
    <t>y c. semences</t>
  </si>
  <si>
    <t>superficie</t>
  </si>
  <si>
    <t xml:space="preserve">rendement </t>
  </si>
  <si>
    <t>production</t>
  </si>
  <si>
    <t>Blé tendre d'hiver</t>
  </si>
  <si>
    <t>Blé tendre de printemps</t>
  </si>
  <si>
    <t>Total blé tendre</t>
  </si>
  <si>
    <t>Blé dur d'hiver</t>
  </si>
  <si>
    <t>Blé dur de printemps</t>
  </si>
  <si>
    <t>Total blé dur</t>
  </si>
  <si>
    <t>Seigle</t>
  </si>
  <si>
    <t>Orge et escourgeon d'hiver</t>
  </si>
  <si>
    <t>Orge et escourgeon de printemps</t>
  </si>
  <si>
    <t>Total orge et escourgeon</t>
  </si>
  <si>
    <t>Avoine d'hiver</t>
  </si>
  <si>
    <t>Avoine de printemps</t>
  </si>
  <si>
    <t>Total avoine</t>
  </si>
  <si>
    <t xml:space="preserve">     dont maïs grain irrigué</t>
  </si>
  <si>
    <t xml:space="preserve">     dont maïs grain non irrigué</t>
  </si>
  <si>
    <t>Maïs semence</t>
  </si>
  <si>
    <t xml:space="preserve">      Total maïs (grain et semences)</t>
  </si>
  <si>
    <t>Sorgho</t>
  </si>
  <si>
    <t>Triticale</t>
  </si>
  <si>
    <t>Autres céréales (pures et mélangées)</t>
  </si>
  <si>
    <t>Riz</t>
  </si>
  <si>
    <t>OLEAGINEUX</t>
  </si>
  <si>
    <t>Colza d'hiver (et navette)</t>
  </si>
  <si>
    <t>Colza de printemps (et navette)</t>
  </si>
  <si>
    <t xml:space="preserve">      Total colza (et navette)</t>
  </si>
  <si>
    <t>Tournesol</t>
  </si>
  <si>
    <t>Soja</t>
  </si>
  <si>
    <t>Autres oléagineux (lin oléagineux et autres)</t>
  </si>
  <si>
    <t>PLANTE  INDUSTRIELLE</t>
  </si>
  <si>
    <t>n.c. semences</t>
  </si>
  <si>
    <t>Betteraves industrielles</t>
  </si>
  <si>
    <t>POMMES DE TERRE</t>
  </si>
  <si>
    <t>hors jardins familiaux</t>
  </si>
  <si>
    <t>Féculerie</t>
  </si>
  <si>
    <t>Conservation</t>
  </si>
  <si>
    <t>LEGUMES SECS ET PROTEAGINEUX</t>
  </si>
  <si>
    <t>Féveroles (et fèves)</t>
  </si>
  <si>
    <t>Pois secs (y c. protéagineux)</t>
  </si>
  <si>
    <t>Lupin doux</t>
  </si>
  <si>
    <t>Maïs fourrage et ensilage (plante entière)</t>
  </si>
  <si>
    <t>Jachères</t>
  </si>
  <si>
    <t>Département de l'EURE-et-LOIR</t>
  </si>
  <si>
    <t>Département de l'INDRE</t>
  </si>
  <si>
    <t>Département d'INDRE-ET-LOIRE</t>
  </si>
  <si>
    <t>Département du LOIR-ET-CHER</t>
  </si>
  <si>
    <t>Département du LOIRET</t>
  </si>
  <si>
    <t>Synthèse régionale</t>
  </si>
  <si>
    <t>Cher</t>
  </si>
  <si>
    <t>Eure-et-Loir</t>
  </si>
  <si>
    <t>Indre</t>
  </si>
  <si>
    <t>Indre-et-Loire</t>
  </si>
  <si>
    <t>Loir-et-Cher</t>
  </si>
  <si>
    <t>Loiret</t>
  </si>
  <si>
    <t>Calendrier de parution des informations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</si>
  <si>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</si>
  <si>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</si>
  <si>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</si>
  <si>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</si>
  <si>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</si>
  <si>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</si>
  <si>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</si>
  <si>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</si>
  <si>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</si>
  <si>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</si>
  <si>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</si>
  <si>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</si>
  <si>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</si>
  <si>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</si>
  <si>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Orge, escourgeon d'hiver</t>
  </si>
  <si>
    <t>Orge, esc.de printemps</t>
  </si>
  <si>
    <t>Maïs</t>
  </si>
  <si>
    <t>Colza d'hiver</t>
  </si>
  <si>
    <t>Colza de printemps</t>
  </si>
  <si>
    <t>Féveroles</t>
  </si>
  <si>
    <t>Pois secs</t>
  </si>
  <si>
    <t>Betteraves</t>
  </si>
  <si>
    <t>Pommes de terre</t>
  </si>
  <si>
    <t>Jachère agronomique</t>
  </si>
  <si>
    <t>Région CENTRE - VAL DE LOIRE</t>
  </si>
  <si>
    <t>Source : Agreste Centre-Val de Loire</t>
  </si>
  <si>
    <t>Centre-Val de Loire</t>
  </si>
  <si>
    <t>Maïs grain humide</t>
  </si>
  <si>
    <t>Maïs grain (non humide)</t>
  </si>
  <si>
    <t xml:space="preserve"> </t>
  </si>
  <si>
    <r>
      <t xml:space="preserve">Conjoncture Grandes Cultures au </t>
    </r>
    <r>
      <rPr>
        <b/>
        <sz val="9"/>
        <color indexed="12"/>
        <rFont val="Arial"/>
        <family val="2"/>
      </rPr>
      <t>1</t>
    </r>
    <r>
      <rPr>
        <b/>
        <vertAlign val="superscript"/>
        <sz val="9"/>
        <color indexed="12"/>
        <rFont val="Arial"/>
        <family val="2"/>
      </rPr>
      <t>er</t>
    </r>
    <r>
      <rPr>
        <b/>
        <sz val="9"/>
        <color indexed="12"/>
        <rFont val="Arial"/>
        <family val="2"/>
      </rPr>
      <t xml:space="preserve"> décembre 2023</t>
    </r>
  </si>
  <si>
    <r>
      <t xml:space="preserve">Conjoncture Grandes Cultures au </t>
    </r>
    <r>
      <rPr>
        <b/>
        <sz val="10"/>
        <color indexed="12"/>
        <rFont val="Arial"/>
        <family val="2"/>
      </rPr>
      <t>1</t>
    </r>
    <r>
      <rPr>
        <b/>
        <vertAlign val="superscript"/>
        <sz val="10"/>
        <color indexed="12"/>
        <rFont val="Arial"/>
        <family val="2"/>
      </rPr>
      <t>er</t>
    </r>
    <r>
      <rPr>
        <b/>
        <sz val="10"/>
        <color indexed="12"/>
        <rFont val="Arial"/>
        <family val="2"/>
      </rPr>
      <t xml:space="preserve"> décembre 2023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</si>
</sst>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0.0"/>
    <numFmt numFmtId="168" formatCode="0.0%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0000"/>
    <numFmt numFmtId="178" formatCode="#,##0.00\ &quot;€&quot;"/>
  </numFmts>
  <fonts count="33">
    <font>
      <sz val="10"/>
      <name val="MS Sans Serif"/>
      <family val="2"/>
    </font>
    <font>
      <sz val="10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vertAlign val="superscript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MS Sans Serif"/>
      <family val="2"/>
    </font>
    <font>
      <sz val="9"/>
      <name val="Tms Rmn"/>
      <family val="1"/>
    </font>
    <font>
      <sz val="14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4" fillId="3" borderId="1" applyNumberFormat="0" applyAlignment="0" applyProtection="0"/>
    <xf numFmtId="0" fontId="15" fillId="15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3" applyNumberFormat="0" applyFont="0" applyAlignment="0" applyProtection="0"/>
    <xf numFmtId="9" fontId="1" fillId="0" borderId="0" applyFill="0" applyBorder="0" applyAlignment="0" applyProtection="0"/>
    <xf numFmtId="0" fontId="17" fillId="16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18" borderId="0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18" borderId="14" xfId="0" applyFont="1" applyFill="1" applyBorder="1" applyAlignment="1">
      <alignment/>
    </xf>
    <xf numFmtId="0" fontId="1" fillId="18" borderId="15" xfId="0" applyFont="1" applyFill="1" applyBorder="1" applyAlignment="1">
      <alignment/>
    </xf>
    <xf numFmtId="0" fontId="1" fillId="18" borderId="0" xfId="0" applyFont="1" applyFill="1" applyAlignment="1">
      <alignment/>
    </xf>
    <xf numFmtId="0" fontId="1" fillId="19" borderId="15" xfId="0" applyFont="1" applyFill="1" applyBorder="1" applyAlignment="1">
      <alignment/>
    </xf>
    <xf numFmtId="0" fontId="1" fillId="19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18" borderId="17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0" fillId="0" borderId="0" xfId="50">
      <alignment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66" fontId="5" fillId="0" borderId="12" xfId="0" applyNumberFormat="1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/>
      <protection locked="0"/>
    </xf>
    <xf numFmtId="3" fontId="5" fillId="0" borderId="14" xfId="0" applyNumberFormat="1" applyFont="1" applyBorder="1" applyAlignment="1">
      <alignment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 locked="0"/>
    </xf>
    <xf numFmtId="3" fontId="5" fillId="0" borderId="15" xfId="0" applyNumberFormat="1" applyFont="1" applyBorder="1" applyAlignment="1">
      <alignment/>
    </xf>
    <xf numFmtId="0" fontId="7" fillId="0" borderId="15" xfId="0" applyFont="1" applyFill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/>
      <protection/>
    </xf>
    <xf numFmtId="1" fontId="7" fillId="0" borderId="15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7" fillId="0" borderId="15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 locked="0"/>
    </xf>
    <xf numFmtId="3" fontId="5" fillId="0" borderId="17" xfId="0" applyNumberFormat="1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vertical="center"/>
      <protection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" fontId="8" fillId="0" borderId="0" xfId="0" applyNumberFormat="1" applyFont="1" applyFill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6" fontId="5" fillId="0" borderId="12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3" fontId="5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/>
      <protection/>
    </xf>
    <xf numFmtId="0" fontId="5" fillId="0" borderId="18" xfId="0" applyFont="1" applyFill="1" applyBorder="1" applyAlignment="1" applyProtection="1">
      <alignment vertical="center"/>
      <protection/>
    </xf>
    <xf numFmtId="166" fontId="5" fillId="0" borderId="17" xfId="0" applyNumberFormat="1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1" fontId="5" fillId="0" borderId="17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17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5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/>
      <protection/>
    </xf>
    <xf numFmtId="3" fontId="5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3" fontId="5" fillId="0" borderId="22" xfId="0" applyNumberFormat="1" applyFont="1" applyBorder="1" applyAlignment="1" applyProtection="1">
      <alignment/>
      <protection/>
    </xf>
    <xf numFmtId="3" fontId="7" fillId="0" borderId="22" xfId="0" applyNumberFormat="1" applyFont="1" applyBorder="1" applyAlignment="1" applyProtection="1">
      <alignment/>
      <protection/>
    </xf>
    <xf numFmtId="3" fontId="5" fillId="0" borderId="23" xfId="0" applyNumberFormat="1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1" fontId="7" fillId="0" borderId="18" xfId="0" applyNumberFormat="1" applyFont="1" applyBorder="1" applyAlignment="1" applyProtection="1">
      <alignment/>
      <protection/>
    </xf>
    <xf numFmtId="1" fontId="7" fillId="0" borderId="18" xfId="0" applyNumberFormat="1" applyFont="1" applyFill="1" applyBorder="1" applyAlignment="1" applyProtection="1">
      <alignment/>
      <protection/>
    </xf>
    <xf numFmtId="1" fontId="5" fillId="0" borderId="18" xfId="0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166" fontId="5" fillId="0" borderId="14" xfId="0" applyNumberFormat="1" applyFont="1" applyBorder="1" applyAlignment="1">
      <alignment horizontal="center"/>
    </xf>
    <xf numFmtId="3" fontId="5" fillId="0" borderId="21" xfId="0" applyNumberFormat="1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vertical="center"/>
      <protection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/>
    </xf>
    <xf numFmtId="3" fontId="6" fillId="0" borderId="22" xfId="0" applyNumberFormat="1" applyFont="1" applyFill="1" applyBorder="1" applyAlignment="1" applyProtection="1">
      <alignment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/>
    </xf>
    <xf numFmtId="3" fontId="6" fillId="0" borderId="22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3" fontId="28" fillId="0" borderId="22" xfId="49" applyNumberFormat="1" applyFont="1" applyFill="1" applyBorder="1" applyAlignment="1" applyProtection="1">
      <alignment horizontal="right" vertical="center"/>
      <protection locked="0"/>
    </xf>
    <xf numFmtId="3" fontId="28" fillId="0" borderId="0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horizontal="right" vertical="center"/>
      <protection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centerContinuous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22" xfId="49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>
      <alignment/>
    </xf>
    <xf numFmtId="3" fontId="31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GCmen01-06-2015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104775</xdr:rowOff>
    </xdr:from>
    <xdr:to>
      <xdr:col>6</xdr:col>
      <xdr:colOff>762000</xdr:colOff>
      <xdr:row>48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2371725"/>
          <a:ext cx="5276850" cy="542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0" tIns="22860" rIns="18000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estimations sont issues d'un croisement de différentes sources d'informations constituées par 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réseau d'enquêtés (exploitants agricoles, correspondants en Chambres d'agriculture, organismes techniques,..).,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 enquête régionale : l'enquête annuelle "Terres Labourables" portant sur 1 639 exploitants de la région,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données des collectes de FranceAgriMer,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extractions des déclarations PAC déposées par les agriculteurs dans les 6 départements de la région.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fur et à mesure de l'année, et à chaque réception de données, les chiffres sont comparés et les estimations sont affinées en considérant les éléments fournis par les enquêtes et les extractions de données.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8</xdr:row>
      <xdr:rowOff>38100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G76" sqref="G76"/>
    </sheetView>
  </sheetViews>
  <sheetFormatPr defaultColWidth="11.57421875" defaultRowHeight="12.75"/>
  <cols>
    <col min="1" max="1" width="34.140625" style="23" customWidth="1"/>
    <col min="2" max="3" width="11.57421875" style="23" customWidth="1"/>
    <col min="4" max="4" width="10.421875" style="23" customWidth="1"/>
    <col min="5" max="6" width="11.57421875" style="23" customWidth="1"/>
    <col min="7" max="7" width="31.28125" style="143" customWidth="1"/>
    <col min="8" max="8" width="11.57421875" style="143" customWidth="1"/>
    <col min="9" max="16384" width="11.57421875" style="23" customWidth="1"/>
  </cols>
  <sheetData>
    <row r="1" spans="1:4" ht="13.5">
      <c r="A1" s="167" t="s">
        <v>90</v>
      </c>
      <c r="B1" s="167"/>
      <c r="C1" s="167"/>
      <c r="D1" s="167"/>
    </row>
    <row r="3" spans="1:3" ht="12">
      <c r="A3" s="24" t="s">
        <v>0</v>
      </c>
      <c r="C3" s="25"/>
    </row>
    <row r="5" spans="1:8" ht="12">
      <c r="A5" s="26" t="s">
        <v>1</v>
      </c>
      <c r="G5" s="153"/>
      <c r="H5" s="157"/>
    </row>
    <row r="6" spans="1:8" ht="12">
      <c r="A6" s="27" t="s">
        <v>2</v>
      </c>
      <c r="B6" s="131" t="s">
        <v>3</v>
      </c>
      <c r="C6" s="28" t="s">
        <v>4</v>
      </c>
      <c r="D6" s="28" t="s">
        <v>5</v>
      </c>
      <c r="G6" s="27"/>
      <c r="H6" s="157"/>
    </row>
    <row r="7" spans="1:8" ht="12">
      <c r="A7" s="122"/>
      <c r="B7" s="132"/>
      <c r="C7" s="116"/>
      <c r="D7" s="31"/>
      <c r="G7" s="57"/>
      <c r="H7" s="157"/>
    </row>
    <row r="8" spans="1:8" ht="12">
      <c r="A8" s="114" t="s">
        <v>6</v>
      </c>
      <c r="B8" s="140">
        <v>98115</v>
      </c>
      <c r="C8" s="121">
        <v>65</v>
      </c>
      <c r="D8" s="34">
        <f>B8*C8</f>
        <v>6377475</v>
      </c>
      <c r="G8" s="57"/>
      <c r="H8" s="52"/>
    </row>
    <row r="9" spans="1:8" ht="12">
      <c r="A9" s="114" t="s">
        <v>7</v>
      </c>
      <c r="B9" s="140">
        <v>335</v>
      </c>
      <c r="C9" s="121">
        <v>59</v>
      </c>
      <c r="D9" s="34">
        <f>B9*C9</f>
        <v>19765</v>
      </c>
      <c r="G9" s="57"/>
      <c r="H9" s="52"/>
    </row>
    <row r="10" spans="1:8" ht="12">
      <c r="A10" s="123" t="s">
        <v>8</v>
      </c>
      <c r="B10" s="111">
        <f>SUM(B8:B9)</f>
        <v>98450</v>
      </c>
      <c r="C10" s="126">
        <f>D10/B10</f>
        <v>64.97958354494668</v>
      </c>
      <c r="D10" s="36">
        <f>SUM(D8:D9)</f>
        <v>6397240</v>
      </c>
      <c r="G10" s="56"/>
      <c r="H10" s="158"/>
    </row>
    <row r="11" spans="1:8" ht="12">
      <c r="A11" s="114" t="s">
        <v>9</v>
      </c>
      <c r="B11" s="140">
        <v>1930</v>
      </c>
      <c r="C11" s="121">
        <v>56</v>
      </c>
      <c r="D11" s="34">
        <f>B11*C11</f>
        <v>108080</v>
      </c>
      <c r="G11" s="57"/>
      <c r="H11" s="52"/>
    </row>
    <row r="12" spans="1:8" ht="12">
      <c r="A12" s="114" t="s">
        <v>10</v>
      </c>
      <c r="B12" s="140">
        <v>125</v>
      </c>
      <c r="C12" s="121">
        <v>54</v>
      </c>
      <c r="D12" s="34">
        <f>B12*C12</f>
        <v>6750</v>
      </c>
      <c r="G12" s="57"/>
      <c r="H12" s="52"/>
    </row>
    <row r="13" spans="1:8" ht="12">
      <c r="A13" s="123" t="s">
        <v>11</v>
      </c>
      <c r="B13" s="111">
        <f>SUM(B11:B12)</f>
        <v>2055</v>
      </c>
      <c r="C13" s="126">
        <f>D13/B13</f>
        <v>55.87834549878345</v>
      </c>
      <c r="D13" s="36">
        <f>SUM(D11:D12)</f>
        <v>114830</v>
      </c>
      <c r="G13" s="56"/>
      <c r="H13" s="52"/>
    </row>
    <row r="14" spans="1:8" ht="12">
      <c r="A14" s="114" t="s">
        <v>12</v>
      </c>
      <c r="B14" s="141">
        <v>840</v>
      </c>
      <c r="C14" s="121">
        <v>42</v>
      </c>
      <c r="D14" s="34">
        <f>B14*C14</f>
        <v>35280</v>
      </c>
      <c r="G14" s="57"/>
      <c r="H14" s="89"/>
    </row>
    <row r="15" spans="1:8" ht="12">
      <c r="A15" s="114" t="s">
        <v>13</v>
      </c>
      <c r="B15" s="140">
        <v>46535</v>
      </c>
      <c r="C15" s="121">
        <v>68</v>
      </c>
      <c r="D15" s="34">
        <f>B15*C15</f>
        <v>3164380</v>
      </c>
      <c r="G15" s="57"/>
      <c r="H15" s="52"/>
    </row>
    <row r="16" spans="1:8" ht="12">
      <c r="A16" s="114" t="s">
        <v>14</v>
      </c>
      <c r="B16" s="140">
        <v>10765</v>
      </c>
      <c r="C16" s="121">
        <v>53</v>
      </c>
      <c r="D16" s="34">
        <f>B16*C16</f>
        <v>570545</v>
      </c>
      <c r="G16" s="57"/>
      <c r="H16" s="52"/>
    </row>
    <row r="17" spans="1:8" ht="12">
      <c r="A17" s="123" t="s">
        <v>15</v>
      </c>
      <c r="B17" s="111">
        <f>SUM(B15:B16)</f>
        <v>57300</v>
      </c>
      <c r="C17" s="126">
        <f>D17/B17</f>
        <v>65.18193717277487</v>
      </c>
      <c r="D17" s="36">
        <f>SUM(D15:D16)</f>
        <v>3734925</v>
      </c>
      <c r="G17" s="56"/>
      <c r="H17" s="150"/>
    </row>
    <row r="18" spans="1:8" ht="12">
      <c r="A18" s="114" t="s">
        <v>16</v>
      </c>
      <c r="B18" s="141">
        <v>1790</v>
      </c>
      <c r="C18" s="117">
        <v>46</v>
      </c>
      <c r="D18" s="34">
        <f>B18*C18</f>
        <v>82340</v>
      </c>
      <c r="G18" s="57"/>
      <c r="H18" s="89"/>
    </row>
    <row r="19" spans="1:8" ht="12">
      <c r="A19" s="114" t="s">
        <v>17</v>
      </c>
      <c r="B19" s="140">
        <v>285</v>
      </c>
      <c r="C19" s="117">
        <v>42</v>
      </c>
      <c r="D19" s="34">
        <f>B19*C19</f>
        <v>11970</v>
      </c>
      <c r="G19" s="57"/>
      <c r="H19" s="52"/>
    </row>
    <row r="20" spans="1:8" ht="12">
      <c r="A20" s="123" t="s">
        <v>18</v>
      </c>
      <c r="B20" s="111">
        <f>SUM(B18:B19)</f>
        <v>2075</v>
      </c>
      <c r="C20" s="127">
        <f>D20/B20</f>
        <v>45.450602409638556</v>
      </c>
      <c r="D20" s="36">
        <f>SUM(D18:D19)</f>
        <v>94310</v>
      </c>
      <c r="G20" s="56"/>
      <c r="H20" s="150"/>
    </row>
    <row r="21" spans="1:8" ht="12">
      <c r="A21" s="114" t="s">
        <v>88</v>
      </c>
      <c r="B21" s="133">
        <f>B22+B23</f>
        <v>17255</v>
      </c>
      <c r="C21" s="128">
        <f>D21/B21</f>
        <v>101.48971312662997</v>
      </c>
      <c r="D21" s="98">
        <f>D23+D22</f>
        <v>1751205</v>
      </c>
      <c r="E21" s="38"/>
      <c r="G21" s="57"/>
      <c r="H21" s="52"/>
    </row>
    <row r="22" spans="1:8" ht="12">
      <c r="A22" s="124" t="s">
        <v>19</v>
      </c>
      <c r="B22" s="142">
        <v>7690</v>
      </c>
      <c r="C22" s="129">
        <v>122</v>
      </c>
      <c r="D22" s="99">
        <f>B22*C22</f>
        <v>938180</v>
      </c>
      <c r="F22" s="143"/>
      <c r="G22" s="164"/>
      <c r="H22" s="152"/>
    </row>
    <row r="23" spans="1:8" ht="12">
      <c r="A23" s="124" t="s">
        <v>20</v>
      </c>
      <c r="B23" s="142">
        <v>9565</v>
      </c>
      <c r="C23" s="129">
        <v>85</v>
      </c>
      <c r="D23" s="99">
        <f>B23*C23</f>
        <v>813025</v>
      </c>
      <c r="F23" s="143"/>
      <c r="G23" s="164"/>
      <c r="H23" s="152"/>
    </row>
    <row r="24" spans="1:8" ht="12">
      <c r="A24" s="114" t="s">
        <v>87</v>
      </c>
      <c r="B24" s="142">
        <v>1800</v>
      </c>
      <c r="C24" s="129">
        <v>93</v>
      </c>
      <c r="D24" s="99">
        <f>B24*C24</f>
        <v>167400</v>
      </c>
      <c r="G24" s="57"/>
      <c r="H24" s="52"/>
    </row>
    <row r="25" spans="1:8" ht="12">
      <c r="A25" s="114" t="s">
        <v>21</v>
      </c>
      <c r="B25" s="133">
        <v>0</v>
      </c>
      <c r="C25" s="117">
        <v>0</v>
      </c>
      <c r="D25" s="98">
        <f>B25*C25</f>
        <v>0</v>
      </c>
      <c r="G25" s="56"/>
      <c r="H25" s="150"/>
    </row>
    <row r="26" spans="1:8" ht="12">
      <c r="A26" s="125" t="s">
        <v>22</v>
      </c>
      <c r="B26" s="111">
        <f>B21+B24+B25</f>
        <v>19055</v>
      </c>
      <c r="C26" s="127">
        <f>D26/B26</f>
        <v>100.68774599842561</v>
      </c>
      <c r="D26" s="96">
        <f>D21+D24+D25</f>
        <v>1918605</v>
      </c>
      <c r="G26" s="57"/>
      <c r="H26" s="52"/>
    </row>
    <row r="27" spans="1:8" ht="12">
      <c r="A27" s="114" t="s">
        <v>23</v>
      </c>
      <c r="B27" s="140">
        <v>980</v>
      </c>
      <c r="C27" s="117">
        <v>48</v>
      </c>
      <c r="D27" s="98">
        <f>B27*C27</f>
        <v>47040</v>
      </c>
      <c r="G27" s="57"/>
      <c r="H27" s="52"/>
    </row>
    <row r="28" spans="1:8" ht="12">
      <c r="A28" s="114" t="s">
        <v>24</v>
      </c>
      <c r="B28" s="140">
        <v>6080</v>
      </c>
      <c r="C28" s="117">
        <v>48</v>
      </c>
      <c r="D28" s="34">
        <f>B28*C28</f>
        <v>291840</v>
      </c>
      <c r="G28" s="57"/>
      <c r="H28" s="52"/>
    </row>
    <row r="29" spans="1:4" ht="12">
      <c r="A29" s="114" t="s">
        <v>25</v>
      </c>
      <c r="B29" s="140">
        <v>4495</v>
      </c>
      <c r="C29" s="121">
        <v>28</v>
      </c>
      <c r="D29" s="34">
        <f>B29*C29</f>
        <v>125860</v>
      </c>
    </row>
    <row r="30" spans="1:8" ht="12">
      <c r="A30" s="114" t="s">
        <v>26</v>
      </c>
      <c r="B30" s="133">
        <v>0</v>
      </c>
      <c r="C30" s="117">
        <v>0</v>
      </c>
      <c r="D30" s="34">
        <f>B30*C30</f>
        <v>0</v>
      </c>
      <c r="G30" s="153"/>
      <c r="H30" s="89"/>
    </row>
    <row r="31" spans="1:7" ht="12">
      <c r="A31" s="115"/>
      <c r="B31" s="134"/>
      <c r="C31" s="130"/>
      <c r="D31" s="42"/>
      <c r="G31" s="154"/>
    </row>
    <row r="32" spans="2:8" ht="12">
      <c r="B32" s="43"/>
      <c r="C32" s="44"/>
      <c r="D32" s="38"/>
      <c r="G32" s="57"/>
      <c r="H32" s="152"/>
    </row>
    <row r="33" spans="1:8" ht="12">
      <c r="A33" s="166" t="s">
        <v>27</v>
      </c>
      <c r="B33" s="166"/>
      <c r="C33" s="44"/>
      <c r="D33" s="38"/>
      <c r="G33" s="57"/>
      <c r="H33" s="52"/>
    </row>
    <row r="34" spans="1:8" ht="12">
      <c r="A34" s="45" t="s">
        <v>2</v>
      </c>
      <c r="B34" s="46"/>
      <c r="C34" s="44"/>
      <c r="D34" s="38"/>
      <c r="G34" s="57"/>
      <c r="H34" s="52"/>
    </row>
    <row r="35" spans="1:8" ht="12">
      <c r="A35" s="47"/>
      <c r="B35" s="48"/>
      <c r="C35" s="30"/>
      <c r="D35" s="31"/>
      <c r="G35" s="56"/>
      <c r="H35" s="158"/>
    </row>
    <row r="36" spans="1:8" ht="12">
      <c r="A36" s="32" t="s">
        <v>28</v>
      </c>
      <c r="B36" s="140">
        <v>44270</v>
      </c>
      <c r="C36" s="33">
        <v>27</v>
      </c>
      <c r="D36" s="34">
        <f aca="true" t="shared" si="0" ref="D36:D41">B36*C36</f>
        <v>1195290</v>
      </c>
      <c r="G36" s="57"/>
      <c r="H36" s="52"/>
    </row>
    <row r="37" spans="1:8" ht="12">
      <c r="A37" s="32" t="s">
        <v>29</v>
      </c>
      <c r="B37" s="140">
        <v>0</v>
      </c>
      <c r="C37" s="33">
        <v>26</v>
      </c>
      <c r="D37" s="34">
        <f t="shared" si="0"/>
        <v>0</v>
      </c>
      <c r="G37" s="57"/>
      <c r="H37" s="52"/>
    </row>
    <row r="38" spans="1:8" ht="12">
      <c r="A38" s="39" t="s">
        <v>30</v>
      </c>
      <c r="B38" s="36">
        <f>SUM(B36:B37)</f>
        <v>44270</v>
      </c>
      <c r="C38" s="37">
        <f>D38/B38</f>
        <v>27</v>
      </c>
      <c r="D38" s="36">
        <f>SUM(D36:D37)</f>
        <v>1195290</v>
      </c>
      <c r="G38" s="57"/>
      <c r="H38" s="52"/>
    </row>
    <row r="39" spans="1:4" ht="12">
      <c r="A39" s="50" t="s">
        <v>31</v>
      </c>
      <c r="B39" s="140">
        <v>29305</v>
      </c>
      <c r="C39" s="66">
        <v>28</v>
      </c>
      <c r="D39" s="98">
        <f t="shared" si="0"/>
        <v>820540</v>
      </c>
    </row>
    <row r="40" spans="1:4" ht="12">
      <c r="A40" s="32" t="s">
        <v>32</v>
      </c>
      <c r="B40" s="140">
        <v>855</v>
      </c>
      <c r="C40" s="66">
        <v>20</v>
      </c>
      <c r="D40" s="98">
        <f t="shared" si="0"/>
        <v>17100</v>
      </c>
    </row>
    <row r="41" spans="1:7" ht="12">
      <c r="A41" s="40" t="s">
        <v>33</v>
      </c>
      <c r="B41" s="120">
        <v>1035</v>
      </c>
      <c r="C41" s="41">
        <v>21</v>
      </c>
      <c r="D41" s="42">
        <f t="shared" si="0"/>
        <v>21735</v>
      </c>
      <c r="G41" s="153"/>
    </row>
    <row r="42" spans="1:7" ht="12">
      <c r="A42" s="26"/>
      <c r="B42" s="52"/>
      <c r="C42" s="44"/>
      <c r="D42" s="38"/>
      <c r="G42" s="154"/>
    </row>
    <row r="43" spans="1:8" ht="12">
      <c r="A43" s="166" t="s">
        <v>34</v>
      </c>
      <c r="B43" s="166"/>
      <c r="C43" s="44"/>
      <c r="D43" s="38"/>
      <c r="G43" s="57"/>
      <c r="H43" s="52"/>
    </row>
    <row r="44" spans="1:12" ht="12">
      <c r="A44" s="45" t="s">
        <v>35</v>
      </c>
      <c r="B44" s="53"/>
      <c r="C44" s="44"/>
      <c r="D44" s="38"/>
      <c r="L44" s="23" t="s">
        <v>89</v>
      </c>
    </row>
    <row r="45" spans="1:7" ht="12">
      <c r="A45" s="47"/>
      <c r="B45" s="48"/>
      <c r="C45" s="30"/>
      <c r="D45" s="31"/>
      <c r="G45" s="153"/>
    </row>
    <row r="46" spans="1:7" ht="12">
      <c r="A46" s="32" t="s">
        <v>36</v>
      </c>
      <c r="B46" s="49">
        <v>0</v>
      </c>
      <c r="C46" s="66">
        <v>0</v>
      </c>
      <c r="D46" s="34">
        <f>B46*C46</f>
        <v>0</v>
      </c>
      <c r="G46" s="57"/>
    </row>
    <row r="47" spans="1:8" ht="12">
      <c r="A47" s="54"/>
      <c r="B47" s="55"/>
      <c r="C47" s="41"/>
      <c r="D47" s="42"/>
      <c r="G47" s="57"/>
      <c r="H47" s="52"/>
    </row>
    <row r="48" spans="1:8" ht="12">
      <c r="A48" s="56"/>
      <c r="B48" s="46"/>
      <c r="C48" s="44"/>
      <c r="D48" s="38"/>
      <c r="G48" s="57"/>
      <c r="H48" s="89"/>
    </row>
    <row r="49" spans="1:8" ht="12">
      <c r="A49" s="166" t="s">
        <v>37</v>
      </c>
      <c r="B49" s="166"/>
      <c r="C49" s="44"/>
      <c r="D49" s="38"/>
      <c r="G49" s="56"/>
      <c r="H49" s="152"/>
    </row>
    <row r="50" spans="1:8" ht="12">
      <c r="A50" s="57" t="s">
        <v>38</v>
      </c>
      <c r="B50" s="46"/>
      <c r="C50" s="44"/>
      <c r="D50" s="38"/>
      <c r="G50" s="57"/>
      <c r="H50" s="52"/>
    </row>
    <row r="51" spans="1:7" ht="12">
      <c r="A51" s="47"/>
      <c r="B51" s="48"/>
      <c r="C51" s="30"/>
      <c r="D51" s="31"/>
      <c r="G51" s="153"/>
    </row>
    <row r="52" spans="1:8" ht="12">
      <c r="A52" s="32" t="s">
        <v>39</v>
      </c>
      <c r="B52" s="49">
        <v>0</v>
      </c>
      <c r="C52" s="66">
        <v>0</v>
      </c>
      <c r="D52" s="34">
        <f>B52*C52</f>
        <v>0</v>
      </c>
      <c r="G52" s="27"/>
      <c r="H52" s="52"/>
    </row>
    <row r="53" spans="1:8" ht="12">
      <c r="A53" s="32" t="s">
        <v>40</v>
      </c>
      <c r="B53" s="141">
        <v>115</v>
      </c>
      <c r="C53" s="66">
        <v>405</v>
      </c>
      <c r="D53" s="98">
        <f>B53*C53</f>
        <v>46575</v>
      </c>
      <c r="G53" s="57"/>
      <c r="H53" s="52"/>
    </row>
    <row r="54" spans="1:8" ht="12">
      <c r="A54" s="54"/>
      <c r="B54" s="55"/>
      <c r="C54" s="41"/>
      <c r="D54" s="42"/>
      <c r="G54" s="57"/>
      <c r="H54" s="89"/>
    </row>
    <row r="55" spans="1:8" ht="12">
      <c r="A55" s="58"/>
      <c r="B55" s="59"/>
      <c r="C55" s="44"/>
      <c r="D55" s="38"/>
      <c r="G55" s="57"/>
      <c r="H55" s="89"/>
    </row>
    <row r="56" spans="1:4" ht="12">
      <c r="A56" s="166" t="s">
        <v>41</v>
      </c>
      <c r="B56" s="166"/>
      <c r="C56" s="44"/>
      <c r="D56" s="38"/>
    </row>
    <row r="57" spans="1:7" ht="12">
      <c r="A57" s="27" t="s">
        <v>2</v>
      </c>
      <c r="B57" s="46"/>
      <c r="C57" s="44"/>
      <c r="D57" s="38"/>
      <c r="G57" s="153"/>
    </row>
    <row r="58" spans="1:8" ht="12">
      <c r="A58" s="113"/>
      <c r="B58" s="135"/>
      <c r="C58" s="116"/>
      <c r="D58" s="31"/>
      <c r="G58" s="57"/>
      <c r="H58" s="52"/>
    </row>
    <row r="59" spans="1:4" ht="12">
      <c r="A59" s="114" t="s">
        <v>42</v>
      </c>
      <c r="B59" s="145">
        <v>1810</v>
      </c>
      <c r="C59" s="121">
        <v>23</v>
      </c>
      <c r="D59" s="34">
        <f>B59*C59</f>
        <v>41630</v>
      </c>
    </row>
    <row r="60" spans="1:7" ht="12">
      <c r="A60" s="114" t="s">
        <v>43</v>
      </c>
      <c r="B60" s="159">
        <v>3570</v>
      </c>
      <c r="C60" s="121">
        <v>24</v>
      </c>
      <c r="D60" s="34">
        <f>B60*C60</f>
        <v>85680</v>
      </c>
      <c r="G60" s="153"/>
    </row>
    <row r="61" spans="1:8" ht="12">
      <c r="A61" s="114" t="s">
        <v>44</v>
      </c>
      <c r="B61" s="159">
        <v>110</v>
      </c>
      <c r="C61" s="121">
        <v>22</v>
      </c>
      <c r="D61" s="34">
        <f>B61*C61</f>
        <v>2420</v>
      </c>
      <c r="G61" s="57"/>
      <c r="H61" s="52"/>
    </row>
    <row r="62" spans="1:8" ht="12">
      <c r="A62" s="115"/>
      <c r="B62" s="120"/>
      <c r="C62" s="130"/>
      <c r="D62" s="42"/>
      <c r="G62" s="160"/>
      <c r="H62" s="160"/>
    </row>
    <row r="63" spans="1:8" ht="12">
      <c r="A63" s="26"/>
      <c r="B63" s="52"/>
      <c r="C63" s="44"/>
      <c r="D63" s="38"/>
      <c r="H63" s="161"/>
    </row>
    <row r="64" spans="1:8" ht="12">
      <c r="A64" s="113"/>
      <c r="B64" s="119"/>
      <c r="C64" s="116"/>
      <c r="D64" s="31"/>
      <c r="G64" s="162"/>
      <c r="H64" s="161"/>
    </row>
    <row r="65" spans="1:8" ht="12">
      <c r="A65" s="114" t="s">
        <v>45</v>
      </c>
      <c r="B65" s="140">
        <v>3070</v>
      </c>
      <c r="C65" s="117">
        <v>120</v>
      </c>
      <c r="D65" s="98">
        <f>B65*C65</f>
        <v>368400</v>
      </c>
      <c r="G65" s="160"/>
      <c r="H65" s="160"/>
    </row>
    <row r="66" spans="1:4" ht="12">
      <c r="A66" s="115"/>
      <c r="B66" s="120"/>
      <c r="C66" s="118"/>
      <c r="D66" s="100"/>
    </row>
    <row r="67" spans="1:4" ht="12">
      <c r="A67" s="61"/>
      <c r="B67" s="62"/>
      <c r="C67" s="44"/>
      <c r="D67" s="38"/>
    </row>
    <row r="68" spans="1:4" ht="12">
      <c r="A68" s="113"/>
      <c r="B68" s="119"/>
      <c r="C68" s="63"/>
      <c r="D68" s="64"/>
    </row>
    <row r="69" spans="1:4" ht="12">
      <c r="A69" s="114" t="s">
        <v>46</v>
      </c>
      <c r="B69" s="140">
        <v>10170</v>
      </c>
      <c r="C69" s="63"/>
      <c r="D69" s="64"/>
    </row>
    <row r="70" spans="1:4" ht="12">
      <c r="A70" s="115"/>
      <c r="B70" s="120"/>
      <c r="C70" s="63"/>
      <c r="D70" s="64"/>
    </row>
    <row r="71" spans="1:2" ht="12">
      <c r="A71" s="65"/>
      <c r="B71" s="46"/>
    </row>
    <row r="72" ht="12">
      <c r="A72" s="23" t="s">
        <v>85</v>
      </c>
    </row>
  </sheetData>
  <sheetProtection selectLockedCells="1" selectUnlockedCells="1"/>
  <mergeCells count="5">
    <mergeCell ref="A56:B56"/>
    <mergeCell ref="A1:D1"/>
    <mergeCell ref="A33:B33"/>
    <mergeCell ref="A43:B43"/>
    <mergeCell ref="A49:B49"/>
  </mergeCells>
  <printOptions/>
  <pageMargins left="0.7479166666666667" right="0.7479166666666667" top="0.9840277777777777" bottom="0.9840277777777777" header="0.5118055555555555" footer="0.49236111111111114"/>
  <pageSetup fitToWidth="0" fitToHeight="1" horizontalDpi="300" verticalDpi="300" orientation="portrait" paperSize="9" scale="82" r:id="rId1"/>
  <headerFooter alignWithMargins="0">
    <oddFooter>&amp;LSRISE Centre-Val de Loire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22.8515625" style="1" customWidth="1"/>
    <col min="2" max="13" width="8.7109375" style="1" customWidth="1"/>
    <col min="14" max="16384" width="11.421875" style="1" customWidth="1"/>
  </cols>
  <sheetData>
    <row r="1" spans="1:2" ht="15">
      <c r="A1" s="2" t="s">
        <v>59</v>
      </c>
      <c r="B1" s="3"/>
    </row>
    <row r="2" spans="1:2" ht="12.75">
      <c r="A2" s="4"/>
      <c r="B2" s="4"/>
    </row>
    <row r="3" spans="1:2" ht="12.75">
      <c r="A3" s="5" t="s">
        <v>60</v>
      </c>
      <c r="B3" s="4"/>
    </row>
    <row r="4" spans="1:2" ht="12.75">
      <c r="A4" s="6" t="s">
        <v>61</v>
      </c>
      <c r="B4" s="7"/>
    </row>
    <row r="5" spans="1:13" ht="12.75">
      <c r="A5" s="7"/>
      <c r="B5" s="8" t="s">
        <v>62</v>
      </c>
      <c r="C5" s="8" t="s">
        <v>63</v>
      </c>
      <c r="D5" s="8" t="s">
        <v>64</v>
      </c>
      <c r="E5" s="8" t="s">
        <v>65</v>
      </c>
      <c r="F5" s="8" t="s">
        <v>66</v>
      </c>
      <c r="G5" s="8" t="s">
        <v>67</v>
      </c>
      <c r="H5" s="8" t="s">
        <v>68</v>
      </c>
      <c r="I5" s="8" t="s">
        <v>69</v>
      </c>
      <c r="J5" s="8" t="s">
        <v>70</v>
      </c>
      <c r="K5" s="8" t="s">
        <v>71</v>
      </c>
      <c r="L5" s="8" t="s">
        <v>72</v>
      </c>
      <c r="M5" s="8" t="s">
        <v>73</v>
      </c>
    </row>
    <row r="6" spans="1:13" ht="12.75">
      <c r="A6" s="9" t="s">
        <v>6</v>
      </c>
      <c r="B6" s="10"/>
      <c r="C6" s="11"/>
      <c r="D6" s="12"/>
      <c r="E6" s="11"/>
      <c r="F6" s="12"/>
      <c r="G6" s="11"/>
      <c r="H6" s="12"/>
      <c r="I6" s="13"/>
      <c r="J6" s="14"/>
      <c r="K6" s="13"/>
      <c r="L6" s="14"/>
      <c r="M6" s="13"/>
    </row>
    <row r="7" spans="1:13" ht="12.75">
      <c r="A7" s="3" t="s">
        <v>7</v>
      </c>
      <c r="B7" s="15"/>
      <c r="C7" s="15"/>
      <c r="E7" s="15"/>
      <c r="F7" s="12"/>
      <c r="G7" s="11"/>
      <c r="H7" s="12"/>
      <c r="I7" s="13"/>
      <c r="J7" s="14"/>
      <c r="K7" s="13"/>
      <c r="L7" s="14"/>
      <c r="M7" s="13"/>
    </row>
    <row r="8" spans="1:13" ht="12.75">
      <c r="A8" s="3" t="s">
        <v>9</v>
      </c>
      <c r="B8" s="11"/>
      <c r="C8" s="11"/>
      <c r="D8" s="12"/>
      <c r="E8" s="11"/>
      <c r="F8" s="12"/>
      <c r="G8" s="11"/>
      <c r="H8" s="12"/>
      <c r="I8" s="13"/>
      <c r="J8" s="14"/>
      <c r="K8" s="13"/>
      <c r="L8" s="14"/>
      <c r="M8" s="13"/>
    </row>
    <row r="9" spans="1:13" ht="12.75">
      <c r="A9" s="3" t="s">
        <v>10</v>
      </c>
      <c r="B9" s="16"/>
      <c r="C9" s="15"/>
      <c r="E9" s="15"/>
      <c r="F9" s="12"/>
      <c r="G9" s="11"/>
      <c r="H9" s="12"/>
      <c r="I9" s="13"/>
      <c r="J9" s="14"/>
      <c r="K9" s="13"/>
      <c r="L9" s="14"/>
      <c r="M9" s="13"/>
    </row>
    <row r="10" spans="1:13" ht="12.75">
      <c r="A10" s="3" t="s">
        <v>74</v>
      </c>
      <c r="B10" s="11"/>
      <c r="C10" s="11"/>
      <c r="D10" s="12"/>
      <c r="E10" s="11"/>
      <c r="F10" s="12"/>
      <c r="G10" s="11"/>
      <c r="H10" s="14"/>
      <c r="I10" s="13"/>
      <c r="J10" s="14"/>
      <c r="K10" s="13"/>
      <c r="L10" s="14"/>
      <c r="M10" s="13"/>
    </row>
    <row r="11" spans="1:13" ht="12.75">
      <c r="A11" s="3" t="s">
        <v>75</v>
      </c>
      <c r="B11" s="15"/>
      <c r="C11" s="15"/>
      <c r="E11" s="15"/>
      <c r="F11" s="12"/>
      <c r="G11" s="11"/>
      <c r="H11" s="12"/>
      <c r="I11" s="13"/>
      <c r="J11" s="14"/>
      <c r="K11" s="13"/>
      <c r="L11" s="14"/>
      <c r="M11" s="13"/>
    </row>
    <row r="12" spans="1:13" ht="12.75">
      <c r="A12" s="3" t="s">
        <v>16</v>
      </c>
      <c r="B12" s="11"/>
      <c r="C12" s="11"/>
      <c r="D12" s="12"/>
      <c r="E12" s="11"/>
      <c r="F12" s="12"/>
      <c r="G12" s="11"/>
      <c r="H12" s="12"/>
      <c r="I12" s="13"/>
      <c r="J12" s="14"/>
      <c r="K12" s="13"/>
      <c r="L12" s="14"/>
      <c r="M12" s="13"/>
    </row>
    <row r="13" spans="1:13" ht="12.75">
      <c r="A13" s="3" t="s">
        <v>17</v>
      </c>
      <c r="B13" s="15"/>
      <c r="C13" s="15"/>
      <c r="E13" s="15"/>
      <c r="F13" s="12"/>
      <c r="G13" s="11"/>
      <c r="H13" s="12"/>
      <c r="I13" s="13"/>
      <c r="J13" s="14"/>
      <c r="K13" s="13"/>
      <c r="L13" s="14"/>
      <c r="M13" s="13"/>
    </row>
    <row r="14" spans="1:13" ht="12.75">
      <c r="A14" s="3" t="s">
        <v>12</v>
      </c>
      <c r="B14" s="11"/>
      <c r="C14" s="11"/>
      <c r="D14" s="12"/>
      <c r="E14" s="11"/>
      <c r="F14" s="12"/>
      <c r="G14" s="11"/>
      <c r="H14" s="12"/>
      <c r="I14" s="13"/>
      <c r="J14" s="14"/>
      <c r="K14" s="13"/>
      <c r="L14" s="14"/>
      <c r="M14" s="13"/>
    </row>
    <row r="15" spans="1:13" ht="12.75">
      <c r="A15" s="3" t="s">
        <v>24</v>
      </c>
      <c r="B15" s="11"/>
      <c r="C15" s="11"/>
      <c r="D15" s="12"/>
      <c r="E15" s="11"/>
      <c r="F15" s="12"/>
      <c r="G15" s="11"/>
      <c r="H15" s="12"/>
      <c r="I15" s="13"/>
      <c r="J15" s="14"/>
      <c r="K15" s="13"/>
      <c r="L15" s="14"/>
      <c r="M15" s="13"/>
    </row>
    <row r="16" spans="1:13" ht="12.75">
      <c r="A16" s="3" t="s">
        <v>76</v>
      </c>
      <c r="B16" s="15"/>
      <c r="C16" s="15"/>
      <c r="E16" s="15"/>
      <c r="G16" s="11"/>
      <c r="H16" s="12"/>
      <c r="I16" s="11"/>
      <c r="J16" s="14"/>
      <c r="K16" s="13"/>
      <c r="L16" s="14"/>
      <c r="M16" s="13"/>
    </row>
    <row r="17" spans="1:13" ht="12.75">
      <c r="A17" s="3" t="s">
        <v>23</v>
      </c>
      <c r="B17" s="15"/>
      <c r="C17" s="15"/>
      <c r="E17" s="15"/>
      <c r="G17" s="11"/>
      <c r="H17" s="12"/>
      <c r="I17" s="11"/>
      <c r="J17" s="14"/>
      <c r="K17" s="13"/>
      <c r="L17" s="14"/>
      <c r="M17" s="13"/>
    </row>
    <row r="18" spans="1:13" ht="12.75">
      <c r="A18" s="3" t="s">
        <v>77</v>
      </c>
      <c r="B18" s="11"/>
      <c r="C18" s="11"/>
      <c r="D18" s="12"/>
      <c r="E18" s="11"/>
      <c r="F18" s="12"/>
      <c r="G18" s="11"/>
      <c r="H18" s="14"/>
      <c r="I18" s="13"/>
      <c r="J18" s="14"/>
      <c r="K18" s="13"/>
      <c r="L18" s="14"/>
      <c r="M18" s="13"/>
    </row>
    <row r="19" spans="1:13" ht="12.75">
      <c r="A19" s="3" t="s">
        <v>78</v>
      </c>
      <c r="B19" s="15"/>
      <c r="C19" s="15"/>
      <c r="E19" s="15"/>
      <c r="F19" s="12"/>
      <c r="G19" s="11"/>
      <c r="H19" s="12"/>
      <c r="I19" s="13"/>
      <c r="J19" s="14"/>
      <c r="K19" s="13"/>
      <c r="L19" s="14"/>
      <c r="M19" s="13"/>
    </row>
    <row r="20" spans="1:13" ht="12.75">
      <c r="A20" s="3" t="s">
        <v>31</v>
      </c>
      <c r="B20" s="15"/>
      <c r="C20" s="15"/>
      <c r="E20" s="15"/>
      <c r="G20" s="11"/>
      <c r="H20" s="12"/>
      <c r="I20" s="11"/>
      <c r="J20" s="14"/>
      <c r="K20" s="13"/>
      <c r="L20" s="14"/>
      <c r="M20" s="13"/>
    </row>
    <row r="21" spans="1:13" ht="12.75">
      <c r="A21" s="3" t="s">
        <v>32</v>
      </c>
      <c r="B21" s="15"/>
      <c r="C21" s="15"/>
      <c r="E21" s="15"/>
      <c r="G21" s="11"/>
      <c r="H21" s="12"/>
      <c r="I21" s="11"/>
      <c r="J21" s="14"/>
      <c r="K21" s="13"/>
      <c r="L21" s="14"/>
      <c r="M21" s="13"/>
    </row>
    <row r="22" spans="1:13" ht="12.75">
      <c r="A22" s="3" t="s">
        <v>79</v>
      </c>
      <c r="B22" s="15"/>
      <c r="C22" s="15"/>
      <c r="E22" s="15"/>
      <c r="F22" s="12"/>
      <c r="G22" s="11"/>
      <c r="H22" s="12"/>
      <c r="I22" s="13"/>
      <c r="J22" s="14"/>
      <c r="K22" s="13"/>
      <c r="L22" s="14"/>
      <c r="M22" s="13"/>
    </row>
    <row r="23" spans="1:13" ht="12.75">
      <c r="A23" s="3" t="s">
        <v>80</v>
      </c>
      <c r="B23" s="15"/>
      <c r="C23" s="15"/>
      <c r="E23" s="15"/>
      <c r="F23" s="12"/>
      <c r="G23" s="11"/>
      <c r="H23" s="12"/>
      <c r="I23" s="13"/>
      <c r="J23" s="14"/>
      <c r="K23" s="13"/>
      <c r="L23" s="14"/>
      <c r="M23" s="13"/>
    </row>
    <row r="24" spans="1:13" ht="12.75">
      <c r="A24" s="3" t="s">
        <v>44</v>
      </c>
      <c r="B24" s="15"/>
      <c r="C24" s="15"/>
      <c r="E24" s="15"/>
      <c r="F24" s="12"/>
      <c r="G24" s="11"/>
      <c r="H24" s="12"/>
      <c r="I24" s="13"/>
      <c r="J24" s="14"/>
      <c r="K24" s="13"/>
      <c r="L24" s="14"/>
      <c r="M24" s="13"/>
    </row>
    <row r="25" spans="1:13" ht="12.75">
      <c r="A25" s="3" t="s">
        <v>81</v>
      </c>
      <c r="B25" s="15"/>
      <c r="C25" s="15"/>
      <c r="E25" s="15"/>
      <c r="F25" s="12"/>
      <c r="G25" s="11"/>
      <c r="H25" s="12"/>
      <c r="I25" s="11"/>
      <c r="J25" s="12"/>
      <c r="K25" s="13"/>
      <c r="L25" s="14"/>
      <c r="M25" s="13"/>
    </row>
    <row r="26" spans="1:13" ht="12.75">
      <c r="A26" s="3" t="s">
        <v>82</v>
      </c>
      <c r="B26" s="15"/>
      <c r="C26" s="15"/>
      <c r="E26" s="15"/>
      <c r="F26" s="12"/>
      <c r="G26" s="11"/>
      <c r="H26" s="12"/>
      <c r="I26" s="11"/>
      <c r="J26" s="14"/>
      <c r="K26" s="15"/>
      <c r="L26" s="14"/>
      <c r="M26" s="13"/>
    </row>
    <row r="27" spans="1:13" ht="12.75">
      <c r="A27" s="17" t="s">
        <v>83</v>
      </c>
      <c r="B27" s="18"/>
      <c r="C27" s="18"/>
      <c r="D27" s="7"/>
      <c r="E27" s="18"/>
      <c r="F27" s="7"/>
      <c r="G27" s="19"/>
      <c r="H27" s="20"/>
      <c r="I27" s="19"/>
      <c r="J27" s="20"/>
      <c r="K27" s="19"/>
      <c r="L27" s="20"/>
      <c r="M27" s="19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C82" sqref="C82"/>
    </sheetView>
  </sheetViews>
  <sheetFormatPr defaultColWidth="11.57421875" defaultRowHeight="12.75"/>
  <cols>
    <col min="1" max="1" width="38.140625" style="23" customWidth="1"/>
    <col min="2" max="5" width="11.57421875" style="23" customWidth="1"/>
    <col min="6" max="6" width="26.57421875" style="143" customWidth="1"/>
    <col min="7" max="7" width="11.57421875" style="143" customWidth="1"/>
    <col min="8" max="16384" width="11.57421875" style="23" customWidth="1"/>
  </cols>
  <sheetData>
    <row r="1" spans="1:4" ht="13.5">
      <c r="A1" s="167" t="s">
        <v>90</v>
      </c>
      <c r="B1" s="167"/>
      <c r="C1" s="167"/>
      <c r="D1" s="167"/>
    </row>
    <row r="3" spans="1:3" ht="12">
      <c r="A3" s="24" t="s">
        <v>47</v>
      </c>
      <c r="C3" s="25"/>
    </row>
    <row r="5" ht="12">
      <c r="A5" s="26" t="s">
        <v>1</v>
      </c>
    </row>
    <row r="6" spans="1:4" ht="12">
      <c r="A6" s="27" t="s">
        <v>2</v>
      </c>
      <c r="B6" s="131" t="s">
        <v>3</v>
      </c>
      <c r="C6" s="28" t="s">
        <v>4</v>
      </c>
      <c r="D6" s="28" t="s">
        <v>5</v>
      </c>
    </row>
    <row r="7" spans="1:4" ht="12">
      <c r="A7" s="122"/>
      <c r="B7" s="132"/>
      <c r="C7" s="116"/>
      <c r="D7" s="31"/>
    </row>
    <row r="8" spans="1:7" ht="12">
      <c r="A8" s="114" t="s">
        <v>6</v>
      </c>
      <c r="B8" s="146">
        <v>148945</v>
      </c>
      <c r="C8" s="117">
        <v>81</v>
      </c>
      <c r="D8" s="34">
        <f>B8*C8</f>
        <v>12064545</v>
      </c>
      <c r="F8" s="57"/>
      <c r="G8" s="147"/>
    </row>
    <row r="9" spans="1:7" ht="12">
      <c r="A9" s="114" t="s">
        <v>7</v>
      </c>
      <c r="B9" s="146">
        <v>105</v>
      </c>
      <c r="C9" s="117">
        <v>75</v>
      </c>
      <c r="D9" s="34">
        <f>B9*C9</f>
        <v>7875</v>
      </c>
      <c r="F9" s="57"/>
      <c r="G9" s="147"/>
    </row>
    <row r="10" spans="1:7" ht="12">
      <c r="A10" s="123" t="s">
        <v>8</v>
      </c>
      <c r="B10" s="111">
        <f>SUM(B8:B9)</f>
        <v>149050</v>
      </c>
      <c r="C10" s="127">
        <f>D10/B10</f>
        <v>80.99577323045958</v>
      </c>
      <c r="D10" s="36">
        <f>SUM(D8:D9)</f>
        <v>12072420</v>
      </c>
      <c r="F10" s="56"/>
      <c r="G10" s="148"/>
    </row>
    <row r="11" spans="1:7" ht="12">
      <c r="A11" s="114" t="s">
        <v>9</v>
      </c>
      <c r="B11" s="140">
        <v>24440</v>
      </c>
      <c r="C11" s="117">
        <v>70</v>
      </c>
      <c r="D11" s="34">
        <f>B11*C11</f>
        <v>1710800</v>
      </c>
      <c r="F11" s="57"/>
      <c r="G11" s="147"/>
    </row>
    <row r="12" spans="1:7" ht="12">
      <c r="A12" s="114" t="s">
        <v>10</v>
      </c>
      <c r="B12" s="140">
        <v>765</v>
      </c>
      <c r="C12" s="117">
        <v>67</v>
      </c>
      <c r="D12" s="34">
        <f>B12*C12</f>
        <v>51255</v>
      </c>
      <c r="F12" s="57"/>
      <c r="G12" s="147"/>
    </row>
    <row r="13" spans="1:7" ht="12">
      <c r="A13" s="123" t="s">
        <v>11</v>
      </c>
      <c r="B13" s="111">
        <f>SUM(B11:B12)</f>
        <v>25205</v>
      </c>
      <c r="C13" s="127">
        <f>D13/B13</f>
        <v>69.90894663757192</v>
      </c>
      <c r="D13" s="36">
        <f>SUM(D11:D12)</f>
        <v>1762055</v>
      </c>
      <c r="F13" s="56"/>
      <c r="G13" s="149"/>
    </row>
    <row r="14" spans="1:7" ht="12">
      <c r="A14" s="114" t="s">
        <v>12</v>
      </c>
      <c r="B14" s="141">
        <v>730</v>
      </c>
      <c r="C14" s="117">
        <v>55</v>
      </c>
      <c r="D14" s="34">
        <f>B14*C14</f>
        <v>40150</v>
      </c>
      <c r="F14" s="57"/>
      <c r="G14" s="89"/>
    </row>
    <row r="15" spans="1:7" ht="12">
      <c r="A15" s="114" t="s">
        <v>13</v>
      </c>
      <c r="B15" s="140">
        <v>64245</v>
      </c>
      <c r="C15" s="117">
        <v>84</v>
      </c>
      <c r="D15" s="34">
        <f>B15*C15</f>
        <v>5396580</v>
      </c>
      <c r="F15" s="57"/>
      <c r="G15" s="147"/>
    </row>
    <row r="16" spans="1:7" ht="12">
      <c r="A16" s="114" t="s">
        <v>14</v>
      </c>
      <c r="B16" s="140">
        <v>11365</v>
      </c>
      <c r="C16" s="117">
        <v>67</v>
      </c>
      <c r="D16" s="34">
        <f>B16*C16</f>
        <v>761455</v>
      </c>
      <c r="F16" s="57"/>
      <c r="G16" s="52"/>
    </row>
    <row r="17" spans="1:7" ht="12">
      <c r="A17" s="123" t="s">
        <v>15</v>
      </c>
      <c r="B17" s="111">
        <f>SUM(B15:B16)</f>
        <v>75610</v>
      </c>
      <c r="C17" s="127">
        <f>D17/B17</f>
        <v>81.44471630736675</v>
      </c>
      <c r="D17" s="36">
        <f>SUM(D15:D16)</f>
        <v>6158035</v>
      </c>
      <c r="F17" s="56"/>
      <c r="G17" s="150"/>
    </row>
    <row r="18" spans="1:7" ht="12">
      <c r="A18" s="114" t="s">
        <v>16</v>
      </c>
      <c r="B18" s="141">
        <v>505</v>
      </c>
      <c r="C18" s="117">
        <v>54</v>
      </c>
      <c r="D18" s="34">
        <f>B18*C18</f>
        <v>27270</v>
      </c>
      <c r="F18" s="57"/>
      <c r="G18" s="89"/>
    </row>
    <row r="19" spans="1:7" ht="12">
      <c r="A19" s="114" t="s">
        <v>17</v>
      </c>
      <c r="B19" s="140">
        <v>190</v>
      </c>
      <c r="C19" s="117">
        <v>49</v>
      </c>
      <c r="D19" s="34">
        <f>B19*C19</f>
        <v>9310</v>
      </c>
      <c r="F19" s="57"/>
      <c r="G19" s="52"/>
    </row>
    <row r="20" spans="1:7" ht="12">
      <c r="A20" s="123" t="s">
        <v>18</v>
      </c>
      <c r="B20" s="111">
        <f>SUM(B18:B19)</f>
        <v>695</v>
      </c>
      <c r="C20" s="127">
        <f>D20/B20</f>
        <v>52.63309352517986</v>
      </c>
      <c r="D20" s="36">
        <f>SUM(D18:D19)</f>
        <v>36580</v>
      </c>
      <c r="F20" s="56"/>
      <c r="G20" s="150"/>
    </row>
    <row r="21" spans="1:8" ht="12">
      <c r="A21" s="114" t="s">
        <v>88</v>
      </c>
      <c r="B21" s="133">
        <f>B22+B23</f>
        <v>20340</v>
      </c>
      <c r="C21" s="128">
        <f>D21/B21</f>
        <v>111.74041297935104</v>
      </c>
      <c r="D21" s="98">
        <f>D23+D22</f>
        <v>2272800</v>
      </c>
      <c r="F21" s="57"/>
      <c r="G21" s="52"/>
      <c r="H21" s="143"/>
    </row>
    <row r="22" spans="1:8" ht="12">
      <c r="A22" s="124" t="s">
        <v>19</v>
      </c>
      <c r="B22" s="144">
        <v>14740</v>
      </c>
      <c r="C22" s="129">
        <v>120</v>
      </c>
      <c r="D22" s="99">
        <f>B22*C22</f>
        <v>1768800</v>
      </c>
      <c r="F22" s="151"/>
      <c r="G22" s="164"/>
      <c r="H22" s="143"/>
    </row>
    <row r="23" spans="1:8" ht="12">
      <c r="A23" s="124" t="s">
        <v>20</v>
      </c>
      <c r="B23" s="144">
        <v>5600</v>
      </c>
      <c r="C23" s="129">
        <v>90</v>
      </c>
      <c r="D23" s="99">
        <f>B23*C23</f>
        <v>504000</v>
      </c>
      <c r="F23" s="151"/>
      <c r="G23" s="164"/>
      <c r="H23" s="143"/>
    </row>
    <row r="24" spans="1:7" ht="12">
      <c r="A24" s="138" t="s">
        <v>87</v>
      </c>
      <c r="B24" s="142">
        <v>1000</v>
      </c>
      <c r="C24" s="129">
        <v>96</v>
      </c>
      <c r="D24" s="99">
        <f>B24*C24</f>
        <v>96000</v>
      </c>
      <c r="F24" s="57"/>
      <c r="G24" s="52"/>
    </row>
    <row r="25" spans="1:7" ht="12">
      <c r="A25" s="114" t="s">
        <v>21</v>
      </c>
      <c r="B25" s="133">
        <v>160</v>
      </c>
      <c r="C25" s="117">
        <v>33</v>
      </c>
      <c r="D25" s="98">
        <f>B25*C25</f>
        <v>5280</v>
      </c>
      <c r="F25" s="56"/>
      <c r="G25" s="150"/>
    </row>
    <row r="26" spans="1:7" ht="12">
      <c r="A26" s="125" t="s">
        <v>22</v>
      </c>
      <c r="B26" s="111">
        <f>B21+B24+B25</f>
        <v>21500</v>
      </c>
      <c r="C26" s="127">
        <f>D26/B26</f>
        <v>110.42232558139536</v>
      </c>
      <c r="D26" s="96">
        <f>D21+D24+D25</f>
        <v>2374080</v>
      </c>
      <c r="F26" s="57"/>
      <c r="G26" s="52"/>
    </row>
    <row r="27" spans="1:7" ht="12">
      <c r="A27" s="114" t="s">
        <v>23</v>
      </c>
      <c r="B27" s="140">
        <v>460</v>
      </c>
      <c r="C27" s="117">
        <v>85</v>
      </c>
      <c r="D27" s="98">
        <f>B27*C27</f>
        <v>39100</v>
      </c>
      <c r="F27" s="57"/>
      <c r="G27" s="52"/>
    </row>
    <row r="28" spans="1:7" ht="12">
      <c r="A28" s="114" t="s">
        <v>24</v>
      </c>
      <c r="B28" s="140">
        <v>1055</v>
      </c>
      <c r="C28" s="121">
        <v>54</v>
      </c>
      <c r="D28" s="34">
        <f>B28*C28</f>
        <v>56970</v>
      </c>
      <c r="F28" s="57"/>
      <c r="G28" s="52"/>
    </row>
    <row r="29" spans="1:4" ht="12">
      <c r="A29" s="114" t="s">
        <v>25</v>
      </c>
      <c r="B29" s="140">
        <v>1225</v>
      </c>
      <c r="C29" s="121">
        <v>33</v>
      </c>
      <c r="D29" s="34">
        <f>B29*C29</f>
        <v>40425</v>
      </c>
    </row>
    <row r="30" spans="1:7" ht="12">
      <c r="A30" s="114" t="s">
        <v>26</v>
      </c>
      <c r="B30" s="133">
        <v>0</v>
      </c>
      <c r="C30" s="117">
        <v>0</v>
      </c>
      <c r="D30" s="34">
        <f>B30*C30</f>
        <v>0</v>
      </c>
      <c r="F30" s="153"/>
      <c r="G30" s="89"/>
    </row>
    <row r="31" spans="1:6" ht="12">
      <c r="A31" s="115"/>
      <c r="B31" s="134"/>
      <c r="C31" s="130"/>
      <c r="D31" s="42"/>
      <c r="F31" s="154"/>
    </row>
    <row r="32" spans="2:7" ht="12">
      <c r="B32" s="43"/>
      <c r="C32" s="44"/>
      <c r="D32" s="38"/>
      <c r="F32" s="57"/>
      <c r="G32" s="152"/>
    </row>
    <row r="33" spans="1:7" ht="12">
      <c r="A33" s="166" t="s">
        <v>27</v>
      </c>
      <c r="B33" s="166"/>
      <c r="C33" s="44"/>
      <c r="D33" s="38"/>
      <c r="F33" s="57"/>
      <c r="G33" s="52"/>
    </row>
    <row r="34" spans="1:7" ht="12">
      <c r="A34" s="45" t="s">
        <v>2</v>
      </c>
      <c r="B34" s="46"/>
      <c r="C34" s="44"/>
      <c r="D34" s="38"/>
      <c r="F34" s="57"/>
      <c r="G34" s="52"/>
    </row>
    <row r="35" spans="1:7" ht="12">
      <c r="A35" s="47"/>
      <c r="B35" s="48"/>
      <c r="C35" s="30"/>
      <c r="D35" s="31"/>
      <c r="F35" s="56"/>
      <c r="G35" s="150"/>
    </row>
    <row r="36" spans="1:7" ht="12">
      <c r="A36" s="32" t="s">
        <v>28</v>
      </c>
      <c r="B36" s="145">
        <v>85855</v>
      </c>
      <c r="C36" s="33">
        <v>34</v>
      </c>
      <c r="D36" s="34">
        <f>B36*C36</f>
        <v>2919070</v>
      </c>
      <c r="F36" s="57"/>
      <c r="G36" s="52"/>
    </row>
    <row r="37" spans="1:6" ht="12">
      <c r="A37" s="32" t="s">
        <v>29</v>
      </c>
      <c r="B37" s="145">
        <v>5</v>
      </c>
      <c r="C37" s="33">
        <v>33</v>
      </c>
      <c r="D37" s="34">
        <f>B37*C37</f>
        <v>165</v>
      </c>
      <c r="F37" s="57"/>
    </row>
    <row r="38" spans="1:6" ht="12">
      <c r="A38" s="39" t="s">
        <v>30</v>
      </c>
      <c r="B38" s="36">
        <f>SUM(B36:B37)</f>
        <v>85860</v>
      </c>
      <c r="C38" s="37">
        <f>D38/B38</f>
        <v>33.999941765665035</v>
      </c>
      <c r="D38" s="36">
        <f>SUM(D36:D37)</f>
        <v>2919235</v>
      </c>
      <c r="F38" s="57"/>
    </row>
    <row r="39" spans="1:4" ht="12">
      <c r="A39" s="50" t="s">
        <v>31</v>
      </c>
      <c r="B39" s="140">
        <v>2865</v>
      </c>
      <c r="C39" s="66">
        <v>34</v>
      </c>
      <c r="D39" s="98">
        <f>B39*C39</f>
        <v>97410</v>
      </c>
    </row>
    <row r="40" spans="1:4" ht="12">
      <c r="A40" s="32" t="s">
        <v>32</v>
      </c>
      <c r="B40" s="155">
        <v>345</v>
      </c>
      <c r="C40" s="66">
        <v>30</v>
      </c>
      <c r="D40" s="98">
        <f>B40*C40</f>
        <v>10350</v>
      </c>
    </row>
    <row r="41" spans="1:6" ht="12">
      <c r="A41" s="40" t="s">
        <v>33</v>
      </c>
      <c r="B41" s="156">
        <v>1395</v>
      </c>
      <c r="C41" s="41">
        <v>23</v>
      </c>
      <c r="D41" s="42">
        <f>B41*C41</f>
        <v>32085</v>
      </c>
      <c r="F41" s="153"/>
    </row>
    <row r="42" spans="1:6" ht="12">
      <c r="A42" s="26"/>
      <c r="B42" s="52"/>
      <c r="C42" s="44"/>
      <c r="D42" s="38"/>
      <c r="F42" s="154"/>
    </row>
    <row r="43" spans="1:7" ht="12">
      <c r="A43" s="166" t="s">
        <v>34</v>
      </c>
      <c r="B43" s="166"/>
      <c r="C43" s="44"/>
      <c r="D43" s="38"/>
      <c r="F43" s="57"/>
      <c r="G43" s="52"/>
    </row>
    <row r="44" spans="1:4" ht="12">
      <c r="A44" s="45" t="s">
        <v>35</v>
      </c>
      <c r="B44" s="53"/>
      <c r="C44" s="44"/>
      <c r="D44" s="38"/>
    </row>
    <row r="45" spans="1:6" ht="12">
      <c r="A45" s="113"/>
      <c r="B45" s="135"/>
      <c r="C45" s="116"/>
      <c r="D45" s="31"/>
      <c r="F45" s="153"/>
    </row>
    <row r="46" spans="1:6" ht="12">
      <c r="A46" s="114" t="s">
        <v>36</v>
      </c>
      <c r="B46" s="140">
        <v>7240</v>
      </c>
      <c r="C46" s="117">
        <v>800</v>
      </c>
      <c r="D46" s="98">
        <f>B46*C46</f>
        <v>5792000</v>
      </c>
      <c r="F46" s="57"/>
    </row>
    <row r="47" spans="1:7" ht="12">
      <c r="A47" s="136"/>
      <c r="B47" s="137"/>
      <c r="C47" s="130"/>
      <c r="D47" s="42"/>
      <c r="F47" s="57"/>
      <c r="G47" s="52"/>
    </row>
    <row r="48" spans="1:7" ht="12">
      <c r="A48" s="56"/>
      <c r="B48" s="46"/>
      <c r="C48" s="44"/>
      <c r="D48" s="38"/>
      <c r="F48" s="57"/>
      <c r="G48" s="52"/>
    </row>
    <row r="49" spans="1:7" ht="12">
      <c r="A49" s="166" t="s">
        <v>37</v>
      </c>
      <c r="B49" s="166"/>
      <c r="C49" s="44"/>
      <c r="D49" s="38"/>
      <c r="F49" s="56"/>
      <c r="G49" s="152"/>
    </row>
    <row r="50" spans="1:7" ht="12">
      <c r="A50" s="57" t="s">
        <v>38</v>
      </c>
      <c r="B50" s="46"/>
      <c r="C50" s="44"/>
      <c r="D50" s="38"/>
      <c r="F50" s="57"/>
      <c r="G50" s="52"/>
    </row>
    <row r="51" spans="1:6" ht="12">
      <c r="A51" s="47"/>
      <c r="B51" s="48"/>
      <c r="C51" s="30"/>
      <c r="D51" s="31"/>
      <c r="F51" s="153"/>
    </row>
    <row r="52" spans="1:7" ht="12">
      <c r="A52" s="32" t="s">
        <v>39</v>
      </c>
      <c r="B52" s="49">
        <v>0</v>
      </c>
      <c r="C52" s="66">
        <v>0</v>
      </c>
      <c r="D52" s="34">
        <f>B52*C52</f>
        <v>0</v>
      </c>
      <c r="F52" s="27"/>
      <c r="G52" s="52"/>
    </row>
    <row r="53" spans="1:7" ht="12">
      <c r="A53" s="32" t="s">
        <v>40</v>
      </c>
      <c r="B53" s="145">
        <v>8300</v>
      </c>
      <c r="C53" s="66">
        <v>480</v>
      </c>
      <c r="D53" s="98">
        <f>B53*C53</f>
        <v>3984000</v>
      </c>
      <c r="F53" s="57"/>
      <c r="G53" s="52"/>
    </row>
    <row r="54" spans="1:7" ht="12">
      <c r="A54" s="54"/>
      <c r="B54" s="55"/>
      <c r="C54" s="41"/>
      <c r="D54" s="42"/>
      <c r="F54" s="57"/>
      <c r="G54" s="52"/>
    </row>
    <row r="55" spans="1:7" ht="12">
      <c r="A55" s="58"/>
      <c r="B55" s="59"/>
      <c r="C55" s="44"/>
      <c r="D55" s="38"/>
      <c r="F55" s="57"/>
      <c r="G55" s="52"/>
    </row>
    <row r="56" spans="1:4" ht="12">
      <c r="A56" s="166" t="s">
        <v>41</v>
      </c>
      <c r="B56" s="166"/>
      <c r="C56" s="44"/>
      <c r="D56" s="38"/>
    </row>
    <row r="57" spans="1:6" ht="12">
      <c r="A57" s="27" t="s">
        <v>2</v>
      </c>
      <c r="B57" s="46"/>
      <c r="C57" s="44"/>
      <c r="D57" s="38"/>
      <c r="F57" s="153"/>
    </row>
    <row r="58" spans="1:7" ht="12">
      <c r="A58" s="113"/>
      <c r="B58" s="135"/>
      <c r="C58" s="116"/>
      <c r="D58" s="31"/>
      <c r="F58" s="57"/>
      <c r="G58" s="52"/>
    </row>
    <row r="59" spans="1:4" ht="12">
      <c r="A59" s="114" t="s">
        <v>42</v>
      </c>
      <c r="B59" s="140">
        <v>1670</v>
      </c>
      <c r="C59" s="117">
        <v>27</v>
      </c>
      <c r="D59" s="34">
        <f>B59*C59</f>
        <v>45090</v>
      </c>
    </row>
    <row r="60" spans="1:6" ht="12">
      <c r="A60" s="114" t="s">
        <v>43</v>
      </c>
      <c r="B60" s="140">
        <v>8235</v>
      </c>
      <c r="C60" s="117">
        <v>38</v>
      </c>
      <c r="D60" s="34">
        <f>B60*C60</f>
        <v>312930</v>
      </c>
      <c r="F60" s="153"/>
    </row>
    <row r="61" spans="1:7" ht="12">
      <c r="A61" s="114" t="s">
        <v>44</v>
      </c>
      <c r="B61" s="145">
        <v>50</v>
      </c>
      <c r="C61" s="117">
        <v>30</v>
      </c>
      <c r="D61" s="34">
        <f>B61*C61</f>
        <v>1500</v>
      </c>
      <c r="F61" s="57"/>
      <c r="G61" s="52"/>
    </row>
    <row r="62" spans="1:4" ht="12">
      <c r="A62" s="115"/>
      <c r="B62" s="120"/>
      <c r="C62" s="130"/>
      <c r="D62" s="42"/>
    </row>
    <row r="63" spans="1:4" ht="12">
      <c r="A63" s="26"/>
      <c r="B63" s="52"/>
      <c r="C63" s="44"/>
      <c r="D63" s="38"/>
    </row>
    <row r="64" spans="1:4" ht="12">
      <c r="A64" s="113"/>
      <c r="B64" s="119"/>
      <c r="C64" s="116"/>
      <c r="D64" s="31"/>
    </row>
    <row r="65" spans="1:4" ht="12">
      <c r="A65" s="114" t="s">
        <v>45</v>
      </c>
      <c r="B65" s="140">
        <v>3350</v>
      </c>
      <c r="C65" s="117">
        <v>140</v>
      </c>
      <c r="D65" s="98">
        <f>B65*C65</f>
        <v>469000</v>
      </c>
    </row>
    <row r="66" spans="1:4" ht="12">
      <c r="A66" s="115"/>
      <c r="B66" s="120"/>
      <c r="C66" s="130"/>
      <c r="D66" s="42"/>
    </row>
    <row r="67" spans="1:4" ht="12">
      <c r="A67" s="61"/>
      <c r="B67" s="62"/>
      <c r="C67" s="44"/>
      <c r="D67" s="38"/>
    </row>
    <row r="68" spans="1:4" ht="12">
      <c r="A68" s="113"/>
      <c r="B68" s="119"/>
      <c r="C68" s="63"/>
      <c r="D68" s="64"/>
    </row>
    <row r="69" spans="1:4" ht="12">
      <c r="A69" s="114" t="s">
        <v>46</v>
      </c>
      <c r="B69" s="140">
        <v>10900</v>
      </c>
      <c r="C69" s="63"/>
      <c r="D69" s="64"/>
    </row>
    <row r="70" spans="1:4" ht="12">
      <c r="A70" s="115"/>
      <c r="B70" s="120"/>
      <c r="C70" s="63"/>
      <c r="D70" s="64"/>
    </row>
    <row r="71" ht="12">
      <c r="A71" s="65"/>
    </row>
    <row r="72" ht="12">
      <c r="A72" s="23" t="s">
        <v>85</v>
      </c>
    </row>
  </sheetData>
  <sheetProtection selectLockedCells="1" selectUnlockedCells="1"/>
  <mergeCells count="5">
    <mergeCell ref="A56:B56"/>
    <mergeCell ref="A1:D1"/>
    <mergeCell ref="A33:B33"/>
    <mergeCell ref="A43:B43"/>
    <mergeCell ref="A49:B49"/>
  </mergeCells>
  <printOptions/>
  <pageMargins left="0.7479166666666667" right="0.7479166666666667" top="0.9840277777777777" bottom="0.9840277777777777" header="0.5118055555555555" footer="0.49236111111111114"/>
  <pageSetup fitToHeight="1" fitToWidth="1" horizontalDpi="300" verticalDpi="300" orientation="portrait" paperSize="9" scale="79" r:id="rId1"/>
  <headerFooter alignWithMargins="0">
    <oddFooter>&amp;LSRISE Centre-Val de Loire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E79" sqref="E79"/>
    </sheetView>
  </sheetViews>
  <sheetFormatPr defaultColWidth="11.57421875" defaultRowHeight="12.75"/>
  <cols>
    <col min="1" max="1" width="38.140625" style="23" customWidth="1"/>
    <col min="2" max="16384" width="11.57421875" style="23" customWidth="1"/>
  </cols>
  <sheetData>
    <row r="1" spans="1:4" ht="13.5">
      <c r="A1" s="167" t="s">
        <v>90</v>
      </c>
      <c r="B1" s="167"/>
      <c r="C1" s="167"/>
      <c r="D1" s="167"/>
    </row>
    <row r="3" spans="1:3" ht="12">
      <c r="A3" s="24" t="s">
        <v>48</v>
      </c>
      <c r="C3" s="25"/>
    </row>
    <row r="5" ht="12">
      <c r="A5" s="26" t="s">
        <v>1</v>
      </c>
    </row>
    <row r="6" spans="1:4" ht="12">
      <c r="A6" s="27" t="s">
        <v>2</v>
      </c>
      <c r="B6" s="131" t="s">
        <v>3</v>
      </c>
      <c r="C6" s="28" t="s">
        <v>4</v>
      </c>
      <c r="D6" s="28" t="s">
        <v>5</v>
      </c>
    </row>
    <row r="7" spans="1:4" ht="12">
      <c r="A7" s="122"/>
      <c r="B7" s="132"/>
      <c r="C7" s="116"/>
      <c r="D7" s="31"/>
    </row>
    <row r="8" spans="1:4" ht="12">
      <c r="A8" s="114" t="s">
        <v>6</v>
      </c>
      <c r="B8" s="140">
        <v>95010</v>
      </c>
      <c r="C8" s="117">
        <v>68</v>
      </c>
      <c r="D8" s="34">
        <f>B8*C8</f>
        <v>6460680</v>
      </c>
    </row>
    <row r="9" spans="1:4" ht="12">
      <c r="A9" s="114" t="s">
        <v>7</v>
      </c>
      <c r="B9" s="140">
        <v>190</v>
      </c>
      <c r="C9" s="117">
        <v>62</v>
      </c>
      <c r="D9" s="34">
        <f>B9*C9</f>
        <v>11780</v>
      </c>
    </row>
    <row r="10" spans="1:4" ht="12">
      <c r="A10" s="123" t="s">
        <v>8</v>
      </c>
      <c r="B10" s="111">
        <f>SUM(B8:B9)</f>
        <v>95200</v>
      </c>
      <c r="C10" s="127">
        <f>D10/B10</f>
        <v>67.98802521008403</v>
      </c>
      <c r="D10" s="36">
        <f>SUM(D8:D9)</f>
        <v>6472460</v>
      </c>
    </row>
    <row r="11" spans="1:4" ht="12">
      <c r="A11" s="114" t="s">
        <v>9</v>
      </c>
      <c r="B11" s="140">
        <v>1360</v>
      </c>
      <c r="C11" s="117">
        <v>56</v>
      </c>
      <c r="D11" s="34">
        <f>B11*C11</f>
        <v>76160</v>
      </c>
    </row>
    <row r="12" spans="1:4" ht="12">
      <c r="A12" s="114" t="s">
        <v>10</v>
      </c>
      <c r="B12" s="140">
        <v>80</v>
      </c>
      <c r="C12" s="117">
        <v>51</v>
      </c>
      <c r="D12" s="34">
        <f>B12*C12</f>
        <v>4080</v>
      </c>
    </row>
    <row r="13" spans="1:4" ht="12">
      <c r="A13" s="123" t="s">
        <v>11</v>
      </c>
      <c r="B13" s="111">
        <f>SUM(B11:B12)</f>
        <v>1440</v>
      </c>
      <c r="C13" s="127">
        <f>D13/B13</f>
        <v>55.72222222222222</v>
      </c>
      <c r="D13" s="36">
        <f>SUM(D11:D12)</f>
        <v>80240</v>
      </c>
    </row>
    <row r="14" spans="1:4" ht="12">
      <c r="A14" s="114" t="s">
        <v>12</v>
      </c>
      <c r="B14" s="140">
        <v>230</v>
      </c>
      <c r="C14" s="117">
        <v>43</v>
      </c>
      <c r="D14" s="34">
        <f>B14*C14</f>
        <v>9890</v>
      </c>
    </row>
    <row r="15" spans="1:4" ht="12">
      <c r="A15" s="114" t="s">
        <v>13</v>
      </c>
      <c r="B15" s="140">
        <v>40595</v>
      </c>
      <c r="C15" s="117">
        <v>69</v>
      </c>
      <c r="D15" s="34">
        <f>B15*C15</f>
        <v>2801055</v>
      </c>
    </row>
    <row r="16" spans="1:4" ht="12">
      <c r="A16" s="114" t="s">
        <v>14</v>
      </c>
      <c r="B16" s="140">
        <v>6250</v>
      </c>
      <c r="C16" s="117">
        <v>55</v>
      </c>
      <c r="D16" s="34">
        <f>B16*C16</f>
        <v>343750</v>
      </c>
    </row>
    <row r="17" spans="1:4" ht="12">
      <c r="A17" s="123" t="s">
        <v>15</v>
      </c>
      <c r="B17" s="111">
        <f>SUM(B15:B16)</f>
        <v>46845</v>
      </c>
      <c r="C17" s="127">
        <f>D17/B17</f>
        <v>67.13213790159035</v>
      </c>
      <c r="D17" s="36">
        <f>SUM(D15:D16)</f>
        <v>3144805</v>
      </c>
    </row>
    <row r="18" spans="1:4" ht="12">
      <c r="A18" s="114" t="s">
        <v>16</v>
      </c>
      <c r="B18" s="145">
        <v>1665</v>
      </c>
      <c r="C18" s="117">
        <v>47</v>
      </c>
      <c r="D18" s="34">
        <f>B18*C18</f>
        <v>78255</v>
      </c>
    </row>
    <row r="19" spans="1:4" ht="12">
      <c r="A19" s="114" t="s">
        <v>17</v>
      </c>
      <c r="B19" s="145">
        <v>345</v>
      </c>
      <c r="C19" s="117">
        <v>43</v>
      </c>
      <c r="D19" s="34">
        <f>B19*C19</f>
        <v>14835</v>
      </c>
    </row>
    <row r="20" spans="1:4" ht="12">
      <c r="A20" s="123" t="s">
        <v>18</v>
      </c>
      <c r="B20" s="111">
        <f>SUM(B18:B19)</f>
        <v>2010</v>
      </c>
      <c r="C20" s="127">
        <f>D20/B20</f>
        <v>46.3134328358209</v>
      </c>
      <c r="D20" s="36">
        <f>SUM(D18:D19)</f>
        <v>93090</v>
      </c>
    </row>
    <row r="21" spans="1:4" ht="12">
      <c r="A21" s="114" t="s">
        <v>88</v>
      </c>
      <c r="B21" s="133">
        <f>B22+B23</f>
        <v>6150</v>
      </c>
      <c r="C21" s="128">
        <f>D21/B21</f>
        <v>88.36585365853658</v>
      </c>
      <c r="D21" s="98">
        <f>D23+D22</f>
        <v>543450</v>
      </c>
    </row>
    <row r="22" spans="1:8" ht="12">
      <c r="A22" s="124" t="s">
        <v>19</v>
      </c>
      <c r="B22" s="144">
        <v>1600</v>
      </c>
      <c r="C22" s="129">
        <v>115</v>
      </c>
      <c r="D22" s="99">
        <f>B22*C22</f>
        <v>184000</v>
      </c>
      <c r="G22" s="164"/>
      <c r="H22" s="143"/>
    </row>
    <row r="23" spans="1:8" ht="12">
      <c r="A23" s="124" t="s">
        <v>20</v>
      </c>
      <c r="B23" s="144">
        <v>4550</v>
      </c>
      <c r="C23" s="129">
        <v>79</v>
      </c>
      <c r="D23" s="99">
        <f>B23*C23</f>
        <v>359450</v>
      </c>
      <c r="G23" s="164"/>
      <c r="H23" s="143"/>
    </row>
    <row r="24" spans="1:4" ht="12">
      <c r="A24" s="138" t="s">
        <v>87</v>
      </c>
      <c r="B24" s="142">
        <v>2400</v>
      </c>
      <c r="C24" s="129">
        <v>84</v>
      </c>
      <c r="D24" s="99">
        <f>B24*C24</f>
        <v>201600</v>
      </c>
    </row>
    <row r="25" spans="1:4" ht="12">
      <c r="A25" s="114" t="s">
        <v>21</v>
      </c>
      <c r="B25" s="133">
        <v>200</v>
      </c>
      <c r="C25" s="117">
        <v>28</v>
      </c>
      <c r="D25" s="98">
        <f>B25*C25</f>
        <v>5600</v>
      </c>
    </row>
    <row r="26" spans="1:4" ht="12">
      <c r="A26" s="125" t="s">
        <v>22</v>
      </c>
      <c r="B26" s="111">
        <f>B21+B24+B25</f>
        <v>8750</v>
      </c>
      <c r="C26" s="127">
        <f>D26/B26</f>
        <v>85.78857142857143</v>
      </c>
      <c r="D26" s="96">
        <f>D21+D24+D25</f>
        <v>750650</v>
      </c>
    </row>
    <row r="27" spans="1:4" ht="12">
      <c r="A27" s="114" t="s">
        <v>23</v>
      </c>
      <c r="B27" s="140">
        <v>1095</v>
      </c>
      <c r="C27" s="117">
        <v>50</v>
      </c>
      <c r="D27" s="98">
        <f>B27*C27</f>
        <v>54750</v>
      </c>
    </row>
    <row r="28" spans="1:4" ht="12">
      <c r="A28" s="114" t="s">
        <v>24</v>
      </c>
      <c r="B28" s="140">
        <v>8330</v>
      </c>
      <c r="C28" s="121">
        <v>47</v>
      </c>
      <c r="D28" s="34">
        <f>B28*C28</f>
        <v>391510</v>
      </c>
    </row>
    <row r="29" spans="1:4" ht="12">
      <c r="A29" s="114" t="s">
        <v>25</v>
      </c>
      <c r="B29" s="141">
        <v>6880</v>
      </c>
      <c r="C29" s="121">
        <v>28</v>
      </c>
      <c r="D29" s="34">
        <f>B29*C29</f>
        <v>192640</v>
      </c>
    </row>
    <row r="30" spans="1:4" ht="12">
      <c r="A30" s="114" t="s">
        <v>26</v>
      </c>
      <c r="B30" s="133">
        <v>0</v>
      </c>
      <c r="C30" s="117">
        <v>0</v>
      </c>
      <c r="D30" s="34">
        <f>B30*C30</f>
        <v>0</v>
      </c>
    </row>
    <row r="31" spans="1:4" ht="12">
      <c r="A31" s="115"/>
      <c r="B31" s="134"/>
      <c r="C31" s="130"/>
      <c r="D31" s="42"/>
    </row>
    <row r="32" spans="2:4" ht="12">
      <c r="B32" s="43"/>
      <c r="C32" s="44"/>
      <c r="D32" s="38"/>
    </row>
    <row r="33" spans="1:4" ht="12">
      <c r="A33" s="166" t="s">
        <v>27</v>
      </c>
      <c r="B33" s="166"/>
      <c r="C33" s="44"/>
      <c r="D33" s="38"/>
    </row>
    <row r="34" spans="1:4" ht="12">
      <c r="A34" s="45" t="s">
        <v>2</v>
      </c>
      <c r="B34" s="46"/>
      <c r="C34" s="44"/>
      <c r="D34" s="38"/>
    </row>
    <row r="35" spans="1:4" ht="12">
      <c r="A35" s="47"/>
      <c r="B35" s="48"/>
      <c r="C35" s="30"/>
      <c r="D35" s="31"/>
    </row>
    <row r="36" spans="1:4" ht="12">
      <c r="A36" s="32" t="s">
        <v>28</v>
      </c>
      <c r="B36" s="140">
        <v>41210</v>
      </c>
      <c r="C36" s="33">
        <v>28</v>
      </c>
      <c r="D36" s="34">
        <f>B36*C36</f>
        <v>1153880</v>
      </c>
    </row>
    <row r="37" spans="1:4" ht="12">
      <c r="A37" s="32" t="s">
        <v>29</v>
      </c>
      <c r="B37" s="145">
        <v>0</v>
      </c>
      <c r="C37" s="33">
        <v>27</v>
      </c>
      <c r="D37" s="34">
        <f>B37*C37</f>
        <v>0</v>
      </c>
    </row>
    <row r="38" spans="1:4" ht="12">
      <c r="A38" s="39" t="s">
        <v>30</v>
      </c>
      <c r="B38" s="36">
        <f>SUM(B36:B37)</f>
        <v>41210</v>
      </c>
      <c r="C38" s="37">
        <f>D38/B38</f>
        <v>28</v>
      </c>
      <c r="D38" s="36">
        <f>SUM(D36:D37)</f>
        <v>1153880</v>
      </c>
    </row>
    <row r="39" spans="1:4" ht="12">
      <c r="A39" s="50" t="s">
        <v>31</v>
      </c>
      <c r="B39" s="140">
        <v>25840</v>
      </c>
      <c r="C39" s="66">
        <v>30</v>
      </c>
      <c r="D39" s="98">
        <f>B39*C39</f>
        <v>775200</v>
      </c>
    </row>
    <row r="40" spans="1:4" ht="12">
      <c r="A40" s="32" t="s">
        <v>32</v>
      </c>
      <c r="B40" s="140">
        <v>585</v>
      </c>
      <c r="C40" s="66">
        <v>20</v>
      </c>
      <c r="D40" s="98">
        <f>B40*C40</f>
        <v>11700</v>
      </c>
    </row>
    <row r="41" spans="1:4" ht="12">
      <c r="A41" s="40" t="s">
        <v>33</v>
      </c>
      <c r="B41" s="120">
        <v>1420</v>
      </c>
      <c r="C41" s="41">
        <v>21</v>
      </c>
      <c r="D41" s="42">
        <f>B41*C41</f>
        <v>29820</v>
      </c>
    </row>
    <row r="42" spans="1:4" ht="12">
      <c r="A42" s="26"/>
      <c r="B42" s="52"/>
      <c r="C42" s="44"/>
      <c r="D42" s="38"/>
    </row>
    <row r="43" spans="1:4" ht="12">
      <c r="A43" s="166" t="s">
        <v>34</v>
      </c>
      <c r="B43" s="166"/>
      <c r="C43" s="44"/>
      <c r="D43" s="38"/>
    </row>
    <row r="44" spans="1:4" ht="12">
      <c r="A44" s="45" t="s">
        <v>35</v>
      </c>
      <c r="B44" s="53"/>
      <c r="C44" s="44"/>
      <c r="D44" s="38"/>
    </row>
    <row r="45" spans="1:4" ht="12">
      <c r="A45" s="47"/>
      <c r="B45" s="48"/>
      <c r="C45" s="30"/>
      <c r="D45" s="31"/>
    </row>
    <row r="46" spans="1:4" ht="12">
      <c r="A46" s="32" t="s">
        <v>36</v>
      </c>
      <c r="B46" s="49">
        <v>0</v>
      </c>
      <c r="C46" s="66">
        <v>0</v>
      </c>
      <c r="D46" s="34">
        <f>B46*C46</f>
        <v>0</v>
      </c>
    </row>
    <row r="47" spans="1:4" ht="12">
      <c r="A47" s="54"/>
      <c r="B47" s="55"/>
      <c r="C47" s="41"/>
      <c r="D47" s="42"/>
    </row>
    <row r="48" spans="1:4" ht="12">
      <c r="A48" s="56"/>
      <c r="B48" s="46"/>
      <c r="C48" s="44"/>
      <c r="D48" s="38"/>
    </row>
    <row r="49" spans="1:4" ht="12">
      <c r="A49" s="166" t="s">
        <v>37</v>
      </c>
      <c r="B49" s="166"/>
      <c r="C49" s="44"/>
      <c r="D49" s="38"/>
    </row>
    <row r="50" spans="1:4" ht="12">
      <c r="A50" s="57" t="s">
        <v>38</v>
      </c>
      <c r="B50" s="46"/>
      <c r="C50" s="44"/>
      <c r="D50" s="38"/>
    </row>
    <row r="51" spans="1:4" ht="12">
      <c r="A51" s="47"/>
      <c r="B51" s="48"/>
      <c r="C51" s="30"/>
      <c r="D51" s="31"/>
    </row>
    <row r="52" spans="1:4" ht="12">
      <c r="A52" s="32" t="s">
        <v>39</v>
      </c>
      <c r="B52" s="49">
        <v>0</v>
      </c>
      <c r="C52" s="66">
        <v>0</v>
      </c>
      <c r="D52" s="34">
        <f>B52*C52</f>
        <v>0</v>
      </c>
    </row>
    <row r="53" spans="1:4" ht="12">
      <c r="A53" s="32" t="s">
        <v>40</v>
      </c>
      <c r="B53" s="49">
        <v>20</v>
      </c>
      <c r="C53" s="66">
        <v>405</v>
      </c>
      <c r="D53" s="98">
        <f>B53*C53</f>
        <v>8100</v>
      </c>
    </row>
    <row r="54" spans="1:4" ht="12">
      <c r="A54" s="54"/>
      <c r="B54" s="55"/>
      <c r="C54" s="41"/>
      <c r="D54" s="42"/>
    </row>
    <row r="55" spans="1:4" ht="12">
      <c r="A55" s="58"/>
      <c r="B55" s="59"/>
      <c r="C55" s="44"/>
      <c r="D55" s="38"/>
    </row>
    <row r="56" spans="1:4" ht="12">
      <c r="A56" s="166" t="s">
        <v>41</v>
      </c>
      <c r="B56" s="166"/>
      <c r="C56" s="44"/>
      <c r="D56" s="38"/>
    </row>
    <row r="57" spans="1:4" ht="12">
      <c r="A57" s="27" t="s">
        <v>2</v>
      </c>
      <c r="B57" s="46"/>
      <c r="C57" s="44"/>
      <c r="D57" s="38"/>
    </row>
    <row r="58" spans="1:4" ht="12">
      <c r="A58" s="113"/>
      <c r="B58" s="135"/>
      <c r="C58" s="116"/>
      <c r="D58" s="31"/>
    </row>
    <row r="59" spans="1:4" ht="12">
      <c r="A59" s="114" t="s">
        <v>42</v>
      </c>
      <c r="B59" s="140">
        <v>2150</v>
      </c>
      <c r="C59" s="121">
        <v>23</v>
      </c>
      <c r="D59" s="34">
        <f>B59*C59</f>
        <v>49450</v>
      </c>
    </row>
    <row r="60" spans="1:4" ht="12">
      <c r="A60" s="114" t="s">
        <v>43</v>
      </c>
      <c r="B60" s="140">
        <v>4945</v>
      </c>
      <c r="C60" s="121">
        <v>25</v>
      </c>
      <c r="D60" s="34">
        <f>B60*C60</f>
        <v>123625</v>
      </c>
    </row>
    <row r="61" spans="1:4" ht="12">
      <c r="A61" s="114" t="s">
        <v>44</v>
      </c>
      <c r="B61" s="140">
        <v>80</v>
      </c>
      <c r="C61" s="121">
        <v>22</v>
      </c>
      <c r="D61" s="34">
        <f>B61*C61</f>
        <v>1760</v>
      </c>
    </row>
    <row r="62" spans="1:4" ht="12">
      <c r="A62" s="115"/>
      <c r="B62" s="120"/>
      <c r="C62" s="130"/>
      <c r="D62" s="42"/>
    </row>
    <row r="63" spans="1:4" ht="12">
      <c r="A63" s="26"/>
      <c r="B63" s="52"/>
      <c r="C63" s="44"/>
      <c r="D63" s="38"/>
    </row>
    <row r="64" spans="1:4" ht="12">
      <c r="A64" s="113"/>
      <c r="B64" s="119"/>
      <c r="C64" s="116"/>
      <c r="D64" s="31"/>
    </row>
    <row r="65" spans="1:4" ht="12">
      <c r="A65" s="114" t="s">
        <v>45</v>
      </c>
      <c r="B65" s="140">
        <v>4990</v>
      </c>
      <c r="C65" s="117">
        <v>110</v>
      </c>
      <c r="D65" s="98">
        <f>B65*C65</f>
        <v>548900</v>
      </c>
    </row>
    <row r="66" spans="1:4" ht="12">
      <c r="A66" s="115"/>
      <c r="B66" s="120"/>
      <c r="C66" s="118"/>
      <c r="D66" s="100"/>
    </row>
    <row r="67" spans="1:4" ht="12">
      <c r="A67" s="61"/>
      <c r="B67" s="62"/>
      <c r="C67" s="44"/>
      <c r="D67" s="38"/>
    </row>
    <row r="68" spans="1:4" ht="12">
      <c r="A68" s="113"/>
      <c r="B68" s="119"/>
      <c r="C68" s="63"/>
      <c r="D68" s="64"/>
    </row>
    <row r="69" spans="1:4" ht="12">
      <c r="A69" s="114" t="s">
        <v>46</v>
      </c>
      <c r="B69" s="140">
        <v>10315</v>
      </c>
      <c r="C69" s="63"/>
      <c r="D69" s="64"/>
    </row>
    <row r="70" spans="1:4" ht="12">
      <c r="A70" s="115"/>
      <c r="B70" s="120"/>
      <c r="C70" s="63"/>
      <c r="D70" s="64"/>
    </row>
    <row r="71" ht="12">
      <c r="A71" s="65"/>
    </row>
    <row r="72" ht="12">
      <c r="A72" s="23" t="s">
        <v>85</v>
      </c>
    </row>
  </sheetData>
  <sheetProtection selectLockedCells="1" selectUnlockedCells="1"/>
  <mergeCells count="5">
    <mergeCell ref="A56:B56"/>
    <mergeCell ref="A1:D1"/>
    <mergeCell ref="A33:B33"/>
    <mergeCell ref="A43:B43"/>
    <mergeCell ref="A49:B49"/>
  </mergeCells>
  <printOptions/>
  <pageMargins left="0.7479166666666667" right="0.7479166666666667" top="0.9840277777777777" bottom="0.9840277777777777" header="0.5118055555555555" footer="0.49236111111111114"/>
  <pageSetup fitToHeight="1" fitToWidth="1" horizontalDpi="300" verticalDpi="300" orientation="portrait" paperSize="9" scale="82" r:id="rId1"/>
  <headerFooter alignWithMargins="0">
    <oddFooter>&amp;LSRISE Centre-Val de Loire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G39" sqref="G39"/>
    </sheetView>
  </sheetViews>
  <sheetFormatPr defaultColWidth="11.57421875" defaultRowHeight="12.75"/>
  <cols>
    <col min="1" max="1" width="38.140625" style="23" customWidth="1"/>
    <col min="2" max="16384" width="11.57421875" style="23" customWidth="1"/>
  </cols>
  <sheetData>
    <row r="1" spans="1:4" ht="13.5">
      <c r="A1" s="167" t="s">
        <v>90</v>
      </c>
      <c r="B1" s="167"/>
      <c r="C1" s="167"/>
      <c r="D1" s="167"/>
    </row>
    <row r="3" spans="1:3" ht="12">
      <c r="A3" s="24" t="s">
        <v>49</v>
      </c>
      <c r="C3" s="25"/>
    </row>
    <row r="5" ht="12">
      <c r="A5" s="26" t="s">
        <v>1</v>
      </c>
    </row>
    <row r="6" spans="1:4" ht="12">
      <c r="A6" s="27" t="s">
        <v>2</v>
      </c>
      <c r="B6" s="131" t="s">
        <v>3</v>
      </c>
      <c r="C6" s="28" t="s">
        <v>4</v>
      </c>
      <c r="D6" s="28" t="s">
        <v>5</v>
      </c>
    </row>
    <row r="7" spans="1:4" ht="12">
      <c r="A7" s="122"/>
      <c r="B7" s="132"/>
      <c r="C7" s="116"/>
      <c r="D7" s="31"/>
    </row>
    <row r="8" spans="1:4" ht="12">
      <c r="A8" s="114" t="s">
        <v>6</v>
      </c>
      <c r="B8" s="140">
        <v>95420</v>
      </c>
      <c r="C8" s="121">
        <v>71</v>
      </c>
      <c r="D8" s="34">
        <f>B8*C8</f>
        <v>6774820</v>
      </c>
    </row>
    <row r="9" spans="1:4" ht="12">
      <c r="A9" s="114" t="s">
        <v>7</v>
      </c>
      <c r="B9" s="140">
        <v>125</v>
      </c>
      <c r="C9" s="121">
        <v>66</v>
      </c>
      <c r="D9" s="34">
        <f>B9*C9</f>
        <v>8250</v>
      </c>
    </row>
    <row r="10" spans="1:4" ht="12">
      <c r="A10" s="123" t="s">
        <v>8</v>
      </c>
      <c r="B10" s="111">
        <f>SUM(B8:B9)</f>
        <v>95545</v>
      </c>
      <c r="C10" s="126">
        <f>D10/B10</f>
        <v>70.99345857972683</v>
      </c>
      <c r="D10" s="36">
        <f>SUM(D8:D9)</f>
        <v>6783070</v>
      </c>
    </row>
    <row r="11" spans="1:4" ht="12">
      <c r="A11" s="114" t="s">
        <v>9</v>
      </c>
      <c r="B11" s="140">
        <v>1625</v>
      </c>
      <c r="C11" s="117">
        <v>60</v>
      </c>
      <c r="D11" s="34">
        <f>B11*C11</f>
        <v>97500</v>
      </c>
    </row>
    <row r="12" spans="1:4" ht="12">
      <c r="A12" s="114" t="s">
        <v>10</v>
      </c>
      <c r="B12" s="140">
        <v>45</v>
      </c>
      <c r="C12" s="117">
        <v>54</v>
      </c>
      <c r="D12" s="34">
        <f>B12*C12</f>
        <v>2430</v>
      </c>
    </row>
    <row r="13" spans="1:4" ht="12">
      <c r="A13" s="123" t="s">
        <v>11</v>
      </c>
      <c r="B13" s="111">
        <f>SUM(B11:B12)</f>
        <v>1670</v>
      </c>
      <c r="C13" s="127">
        <f>D13/B13</f>
        <v>59.83832335329341</v>
      </c>
      <c r="D13" s="36">
        <f>SUM(D11:D12)</f>
        <v>99930</v>
      </c>
    </row>
    <row r="14" spans="1:4" ht="12">
      <c r="A14" s="114" t="s">
        <v>12</v>
      </c>
      <c r="B14" s="140">
        <v>490</v>
      </c>
      <c r="C14" s="121">
        <v>43</v>
      </c>
      <c r="D14" s="34">
        <f>B14*C14</f>
        <v>21070</v>
      </c>
    </row>
    <row r="15" spans="1:4" ht="12">
      <c r="A15" s="114" t="s">
        <v>13</v>
      </c>
      <c r="B15" s="140">
        <v>25475</v>
      </c>
      <c r="C15" s="121">
        <v>74</v>
      </c>
      <c r="D15" s="34">
        <f>B15*C15</f>
        <v>1885150</v>
      </c>
    </row>
    <row r="16" spans="1:4" ht="12">
      <c r="A16" s="114" t="s">
        <v>14</v>
      </c>
      <c r="B16" s="140">
        <v>3910</v>
      </c>
      <c r="C16" s="117">
        <v>62</v>
      </c>
      <c r="D16" s="34">
        <f>B16*C16</f>
        <v>242420</v>
      </c>
    </row>
    <row r="17" spans="1:4" ht="12">
      <c r="A17" s="123" t="s">
        <v>15</v>
      </c>
      <c r="B17" s="111">
        <f>SUM(B15:B16)</f>
        <v>29385</v>
      </c>
      <c r="C17" s="126">
        <f>D17/B17</f>
        <v>72.40326697294537</v>
      </c>
      <c r="D17" s="36">
        <f>SUM(D15:D16)</f>
        <v>2127570</v>
      </c>
    </row>
    <row r="18" spans="1:4" ht="12">
      <c r="A18" s="114" t="s">
        <v>16</v>
      </c>
      <c r="B18" s="140">
        <v>470</v>
      </c>
      <c r="C18" s="121">
        <v>49</v>
      </c>
      <c r="D18" s="34">
        <f>B18*C18</f>
        <v>23030</v>
      </c>
    </row>
    <row r="19" spans="1:4" ht="12">
      <c r="A19" s="114" t="s">
        <v>17</v>
      </c>
      <c r="B19" s="140">
        <v>50</v>
      </c>
      <c r="C19" s="121">
        <v>43</v>
      </c>
      <c r="D19" s="34">
        <f>B19*C19</f>
        <v>2150</v>
      </c>
    </row>
    <row r="20" spans="1:4" ht="12">
      <c r="A20" s="123" t="s">
        <v>18</v>
      </c>
      <c r="B20" s="111">
        <f>SUM(B18:B19)</f>
        <v>520</v>
      </c>
      <c r="C20" s="126">
        <f>D20/B20</f>
        <v>48.42307692307692</v>
      </c>
      <c r="D20" s="36">
        <f>SUM(D18:D19)</f>
        <v>25180</v>
      </c>
    </row>
    <row r="21" spans="1:8" ht="12">
      <c r="A21" s="114" t="s">
        <v>88</v>
      </c>
      <c r="B21" s="133">
        <f>B22+B23</f>
        <v>11785</v>
      </c>
      <c r="C21" s="128">
        <f>D21/B21</f>
        <v>84.00254560882478</v>
      </c>
      <c r="D21" s="98">
        <f>D23+D22</f>
        <v>989970</v>
      </c>
      <c r="F21" s="143"/>
      <c r="G21" s="143"/>
      <c r="H21" s="143"/>
    </row>
    <row r="22" spans="1:8" ht="12">
      <c r="A22" s="124" t="s">
        <v>19</v>
      </c>
      <c r="B22" s="144">
        <v>3215</v>
      </c>
      <c r="C22" s="129">
        <v>108</v>
      </c>
      <c r="D22" s="99">
        <f>B22*C22</f>
        <v>347220</v>
      </c>
      <c r="F22" s="143"/>
      <c r="G22" s="164"/>
      <c r="H22" s="143"/>
    </row>
    <row r="23" spans="1:8" ht="12">
      <c r="A23" s="124" t="s">
        <v>20</v>
      </c>
      <c r="B23" s="144">
        <v>8570</v>
      </c>
      <c r="C23" s="129">
        <v>75</v>
      </c>
      <c r="D23" s="99">
        <f>B23*C23</f>
        <v>642750</v>
      </c>
      <c r="F23" s="143"/>
      <c r="G23" s="164"/>
      <c r="H23" s="143"/>
    </row>
    <row r="24" spans="1:4" ht="12">
      <c r="A24" s="138" t="s">
        <v>87</v>
      </c>
      <c r="B24" s="142">
        <v>400</v>
      </c>
      <c r="C24" s="129">
        <v>83</v>
      </c>
      <c r="D24" s="99">
        <f>B24*C24</f>
        <v>33200</v>
      </c>
    </row>
    <row r="25" spans="1:4" ht="12">
      <c r="A25" s="114" t="s">
        <v>21</v>
      </c>
      <c r="B25" s="140">
        <v>1600</v>
      </c>
      <c r="C25" s="117">
        <v>28</v>
      </c>
      <c r="D25" s="98">
        <f>B25*C25</f>
        <v>44800</v>
      </c>
    </row>
    <row r="26" spans="1:4" ht="12">
      <c r="A26" s="125" t="s">
        <v>22</v>
      </c>
      <c r="B26" s="111">
        <f>B21+B25+B24</f>
        <v>13785</v>
      </c>
      <c r="C26" s="127">
        <f>D26/B26</f>
        <v>77.47334058759522</v>
      </c>
      <c r="D26" s="96">
        <f>D21+D25+D24</f>
        <v>1067970</v>
      </c>
    </row>
    <row r="27" spans="1:4" ht="12">
      <c r="A27" s="114" t="s">
        <v>23</v>
      </c>
      <c r="B27" s="140">
        <v>3145</v>
      </c>
      <c r="C27" s="117">
        <v>60</v>
      </c>
      <c r="D27" s="98">
        <f>B27*C27</f>
        <v>188700</v>
      </c>
    </row>
    <row r="28" spans="1:4" ht="12">
      <c r="A28" s="114" t="s">
        <v>24</v>
      </c>
      <c r="B28" s="140">
        <v>2565</v>
      </c>
      <c r="C28" s="121">
        <v>51</v>
      </c>
      <c r="D28" s="34">
        <f>B28*C28</f>
        <v>130815</v>
      </c>
    </row>
    <row r="29" spans="1:4" ht="12">
      <c r="A29" s="114" t="s">
        <v>25</v>
      </c>
      <c r="B29" s="140">
        <v>4690</v>
      </c>
      <c r="C29" s="121">
        <v>29</v>
      </c>
      <c r="D29" s="34">
        <f>B29*C29</f>
        <v>136010</v>
      </c>
    </row>
    <row r="30" spans="1:4" ht="12">
      <c r="A30" s="114" t="s">
        <v>26</v>
      </c>
      <c r="B30" s="133">
        <v>0</v>
      </c>
      <c r="C30" s="117">
        <v>0</v>
      </c>
      <c r="D30" s="34">
        <f>B30*C30</f>
        <v>0</v>
      </c>
    </row>
    <row r="31" spans="1:4" ht="12">
      <c r="A31" s="115"/>
      <c r="B31" s="134"/>
      <c r="C31" s="130"/>
      <c r="D31" s="42"/>
    </row>
    <row r="32" spans="2:4" ht="12">
      <c r="B32" s="43"/>
      <c r="C32" s="44"/>
      <c r="D32" s="38"/>
    </row>
    <row r="33" spans="1:4" ht="12">
      <c r="A33" s="166" t="s">
        <v>27</v>
      </c>
      <c r="B33" s="166"/>
      <c r="C33" s="44"/>
      <c r="D33" s="38"/>
    </row>
    <row r="34" spans="1:4" ht="12">
      <c r="A34" s="45" t="s">
        <v>2</v>
      </c>
      <c r="B34" s="46"/>
      <c r="C34" s="44"/>
      <c r="D34" s="38"/>
    </row>
    <row r="35" spans="1:4" ht="12">
      <c r="A35" s="47"/>
      <c r="B35" s="48"/>
      <c r="C35" s="30"/>
      <c r="D35" s="31"/>
    </row>
    <row r="36" spans="1:4" ht="12">
      <c r="A36" s="32" t="s">
        <v>28</v>
      </c>
      <c r="B36" s="140">
        <v>35530</v>
      </c>
      <c r="C36" s="33">
        <v>29</v>
      </c>
      <c r="D36" s="34">
        <f>B36*C36</f>
        <v>1030370</v>
      </c>
    </row>
    <row r="37" spans="1:4" ht="12">
      <c r="A37" s="32" t="s">
        <v>29</v>
      </c>
      <c r="B37" s="140">
        <v>0</v>
      </c>
      <c r="C37" s="33">
        <v>28</v>
      </c>
      <c r="D37" s="34">
        <f>B37*C37</f>
        <v>0</v>
      </c>
    </row>
    <row r="38" spans="1:4" ht="12">
      <c r="A38" s="39" t="s">
        <v>30</v>
      </c>
      <c r="B38" s="36">
        <f>SUM(B36:B37)</f>
        <v>35530</v>
      </c>
      <c r="C38" s="37">
        <f>D38/B38</f>
        <v>29</v>
      </c>
      <c r="D38" s="36">
        <f>SUM(D36:D37)</f>
        <v>1030370</v>
      </c>
    </row>
    <row r="39" spans="1:4" ht="12">
      <c r="A39" s="50" t="s">
        <v>31</v>
      </c>
      <c r="B39" s="140">
        <v>28455</v>
      </c>
      <c r="C39" s="66">
        <v>28</v>
      </c>
      <c r="D39" s="98">
        <f>B39*C39</f>
        <v>796740</v>
      </c>
    </row>
    <row r="40" spans="1:4" ht="12">
      <c r="A40" s="32" t="s">
        <v>32</v>
      </c>
      <c r="B40" s="140">
        <v>450</v>
      </c>
      <c r="C40" s="66">
        <v>23</v>
      </c>
      <c r="D40" s="98">
        <f>B40*C40</f>
        <v>10350</v>
      </c>
    </row>
    <row r="41" spans="1:4" ht="12">
      <c r="A41" s="40" t="s">
        <v>33</v>
      </c>
      <c r="B41" s="120">
        <v>1860</v>
      </c>
      <c r="C41" s="41">
        <v>21</v>
      </c>
      <c r="D41" s="42">
        <f>B41*C41</f>
        <v>39060</v>
      </c>
    </row>
    <row r="42" spans="1:4" ht="12">
      <c r="A42" s="26"/>
      <c r="B42" s="52"/>
      <c r="C42" s="44"/>
      <c r="D42" s="38"/>
    </row>
    <row r="43" spans="1:4" ht="12">
      <c r="A43" s="166" t="s">
        <v>34</v>
      </c>
      <c r="B43" s="166"/>
      <c r="C43" s="44"/>
      <c r="D43" s="38"/>
    </row>
    <row r="44" spans="1:4" ht="12">
      <c r="A44" s="45" t="s">
        <v>35</v>
      </c>
      <c r="B44" s="53"/>
      <c r="C44" s="44"/>
      <c r="D44" s="38"/>
    </row>
    <row r="45" spans="1:4" ht="12">
      <c r="A45" s="47"/>
      <c r="B45" s="48"/>
      <c r="C45" s="30"/>
      <c r="D45" s="31"/>
    </row>
    <row r="46" spans="1:4" ht="12">
      <c r="A46" s="32" t="s">
        <v>36</v>
      </c>
      <c r="B46" s="49">
        <v>0</v>
      </c>
      <c r="C46" s="66">
        <v>0</v>
      </c>
      <c r="D46" s="34">
        <f>B46*C46</f>
        <v>0</v>
      </c>
    </row>
    <row r="47" spans="1:4" ht="12">
      <c r="A47" s="54"/>
      <c r="B47" s="55"/>
      <c r="C47" s="41"/>
      <c r="D47" s="42"/>
    </row>
    <row r="48" spans="1:4" ht="12">
      <c r="A48" s="56"/>
      <c r="B48" s="46"/>
      <c r="C48" s="44"/>
      <c r="D48" s="38"/>
    </row>
    <row r="49" spans="1:4" ht="12">
      <c r="A49" s="166" t="s">
        <v>37</v>
      </c>
      <c r="B49" s="166"/>
      <c r="C49" s="44"/>
      <c r="D49" s="38"/>
    </row>
    <row r="50" spans="1:4" ht="12">
      <c r="A50" s="57" t="s">
        <v>38</v>
      </c>
      <c r="B50" s="46"/>
      <c r="C50" s="44"/>
      <c r="D50" s="38"/>
    </row>
    <row r="51" spans="1:4" ht="12">
      <c r="A51" s="47"/>
      <c r="B51" s="48"/>
      <c r="C51" s="30"/>
      <c r="D51" s="31"/>
    </row>
    <row r="52" spans="1:4" ht="12">
      <c r="A52" s="32" t="s">
        <v>39</v>
      </c>
      <c r="B52" s="49">
        <v>0</v>
      </c>
      <c r="C52" s="66">
        <v>0</v>
      </c>
      <c r="D52" s="34">
        <f>B52*C52</f>
        <v>0</v>
      </c>
    </row>
    <row r="53" spans="1:4" ht="12">
      <c r="A53" s="32" t="s">
        <v>40</v>
      </c>
      <c r="B53" s="140">
        <v>65</v>
      </c>
      <c r="C53" s="66">
        <v>415</v>
      </c>
      <c r="D53" s="98">
        <f>B53*C53</f>
        <v>26975</v>
      </c>
    </row>
    <row r="54" spans="1:4" ht="12">
      <c r="A54" s="54"/>
      <c r="B54" s="55"/>
      <c r="C54" s="41"/>
      <c r="D54" s="42"/>
    </row>
    <row r="55" spans="1:4" ht="12">
      <c r="A55" s="58"/>
      <c r="B55" s="59"/>
      <c r="C55" s="44"/>
      <c r="D55" s="38"/>
    </row>
    <row r="56" spans="1:4" ht="12">
      <c r="A56" s="166" t="s">
        <v>41</v>
      </c>
      <c r="B56" s="166"/>
      <c r="C56" s="44"/>
      <c r="D56" s="38"/>
    </row>
    <row r="57" spans="1:4" ht="12">
      <c r="A57" s="27" t="s">
        <v>2</v>
      </c>
      <c r="B57" s="46"/>
      <c r="C57" s="44"/>
      <c r="D57" s="38"/>
    </row>
    <row r="58" spans="1:4" ht="12">
      <c r="A58" s="113"/>
      <c r="B58" s="135"/>
      <c r="C58" s="116"/>
      <c r="D58" s="31"/>
    </row>
    <row r="59" spans="1:4" ht="12">
      <c r="A59" s="114" t="s">
        <v>42</v>
      </c>
      <c r="B59" s="140">
        <v>3045</v>
      </c>
      <c r="C59" s="121">
        <v>25</v>
      </c>
      <c r="D59" s="34">
        <f>B59*C59</f>
        <v>76125</v>
      </c>
    </row>
    <row r="60" spans="1:4" ht="12">
      <c r="A60" s="114" t="s">
        <v>43</v>
      </c>
      <c r="B60" s="140">
        <v>2825</v>
      </c>
      <c r="C60" s="121">
        <v>30</v>
      </c>
      <c r="D60" s="34">
        <f>B60*C60</f>
        <v>84750</v>
      </c>
    </row>
    <row r="61" spans="1:4" ht="12">
      <c r="A61" s="114" t="s">
        <v>44</v>
      </c>
      <c r="B61" s="140">
        <v>85</v>
      </c>
      <c r="C61" s="121">
        <v>23</v>
      </c>
      <c r="D61" s="34">
        <f>B61*C61</f>
        <v>1955</v>
      </c>
    </row>
    <row r="62" spans="1:4" ht="12">
      <c r="A62" s="115"/>
      <c r="B62" s="120"/>
      <c r="C62" s="130"/>
      <c r="D62" s="42"/>
    </row>
    <row r="63" spans="1:4" ht="12">
      <c r="A63" s="26"/>
      <c r="B63" s="52"/>
      <c r="C63" s="44"/>
      <c r="D63" s="38"/>
    </row>
    <row r="64" spans="1:4" ht="12">
      <c r="A64" s="113"/>
      <c r="B64" s="119"/>
      <c r="C64" s="116"/>
      <c r="D64" s="31"/>
    </row>
    <row r="65" spans="1:4" ht="12">
      <c r="A65" s="114" t="s">
        <v>45</v>
      </c>
      <c r="B65" s="140">
        <v>8075</v>
      </c>
      <c r="C65" s="117">
        <v>120</v>
      </c>
      <c r="D65" s="98">
        <f>B65*C65</f>
        <v>969000</v>
      </c>
    </row>
    <row r="66" spans="1:4" ht="12">
      <c r="A66" s="115"/>
      <c r="B66" s="120"/>
      <c r="C66" s="130"/>
      <c r="D66" s="42"/>
    </row>
    <row r="67" spans="1:4" ht="12">
      <c r="A67" s="61"/>
      <c r="B67" s="62"/>
      <c r="C67" s="44"/>
      <c r="D67" s="38"/>
    </row>
    <row r="68" spans="1:4" ht="12">
      <c r="A68" s="47"/>
      <c r="B68" s="60"/>
      <c r="C68" s="63"/>
      <c r="D68" s="64"/>
    </row>
    <row r="69" spans="1:4" ht="12">
      <c r="A69" s="32" t="s">
        <v>46</v>
      </c>
      <c r="B69" s="140">
        <v>12670</v>
      </c>
      <c r="C69" s="63"/>
      <c r="D69" s="64"/>
    </row>
    <row r="70" spans="1:4" ht="12">
      <c r="A70" s="40"/>
      <c r="B70" s="51"/>
      <c r="C70" s="63"/>
      <c r="D70" s="64"/>
    </row>
    <row r="71" ht="12">
      <c r="A71" s="65"/>
    </row>
    <row r="72" ht="12">
      <c r="A72" s="23" t="s">
        <v>85</v>
      </c>
    </row>
  </sheetData>
  <sheetProtection selectLockedCells="1" selectUnlockedCells="1"/>
  <mergeCells count="5">
    <mergeCell ref="A56:B56"/>
    <mergeCell ref="A1:D1"/>
    <mergeCell ref="A33:B33"/>
    <mergeCell ref="A43:B43"/>
    <mergeCell ref="A49:B49"/>
  </mergeCells>
  <printOptions/>
  <pageMargins left="0.7479166666666667" right="0.7479166666666667" top="0.9840277777777777" bottom="0.9840277777777777" header="0.5118055555555555" footer="0.49236111111111114"/>
  <pageSetup fitToHeight="1" fitToWidth="1" horizontalDpi="300" verticalDpi="300" orientation="portrait" paperSize="9" scale="82" r:id="rId1"/>
  <headerFooter alignWithMargins="0">
    <oddFooter>&amp;LSRISE Centre-Val de Loire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D76" sqref="D76"/>
    </sheetView>
  </sheetViews>
  <sheetFormatPr defaultColWidth="11.57421875" defaultRowHeight="12.75"/>
  <cols>
    <col min="1" max="1" width="38.140625" style="23" customWidth="1"/>
    <col min="2" max="16384" width="11.57421875" style="23" customWidth="1"/>
  </cols>
  <sheetData>
    <row r="1" spans="1:4" ht="13.5">
      <c r="A1" s="167" t="s">
        <v>90</v>
      </c>
      <c r="B1" s="167"/>
      <c r="C1" s="167"/>
      <c r="D1" s="167"/>
    </row>
    <row r="3" spans="1:3" ht="12">
      <c r="A3" s="24" t="s">
        <v>50</v>
      </c>
      <c r="C3" s="25"/>
    </row>
    <row r="5" ht="12">
      <c r="A5" s="26" t="s">
        <v>1</v>
      </c>
    </row>
    <row r="6" spans="1:4" ht="12">
      <c r="A6" s="27" t="s">
        <v>2</v>
      </c>
      <c r="B6" s="131" t="s">
        <v>3</v>
      </c>
      <c r="C6" s="28" t="s">
        <v>4</v>
      </c>
      <c r="D6" s="28" t="s">
        <v>5</v>
      </c>
    </row>
    <row r="7" spans="1:4" ht="12">
      <c r="A7" s="122"/>
      <c r="B7" s="132"/>
      <c r="C7" s="116"/>
      <c r="D7" s="31"/>
    </row>
    <row r="8" spans="1:4" ht="12">
      <c r="A8" s="114" t="s">
        <v>6</v>
      </c>
      <c r="B8" s="140">
        <v>78630</v>
      </c>
      <c r="C8" s="121">
        <v>72</v>
      </c>
      <c r="D8" s="34">
        <f>B8*C8</f>
        <v>5661360</v>
      </c>
    </row>
    <row r="9" spans="1:4" ht="12">
      <c r="A9" s="114" t="s">
        <v>7</v>
      </c>
      <c r="B9" s="140">
        <v>55</v>
      </c>
      <c r="C9" s="121">
        <v>67</v>
      </c>
      <c r="D9" s="34">
        <f>B9*C9</f>
        <v>3685</v>
      </c>
    </row>
    <row r="10" spans="1:4" ht="12">
      <c r="A10" s="123" t="s">
        <v>8</v>
      </c>
      <c r="B10" s="111">
        <f>SUM(B8:B9)</f>
        <v>78685</v>
      </c>
      <c r="C10" s="126">
        <f>D10/B10</f>
        <v>71.99650505178877</v>
      </c>
      <c r="D10" s="36">
        <f>SUM(D8:D9)</f>
        <v>5665045</v>
      </c>
    </row>
    <row r="11" spans="1:4" ht="12">
      <c r="A11" s="114" t="s">
        <v>9</v>
      </c>
      <c r="B11" s="140">
        <v>10250</v>
      </c>
      <c r="C11" s="121">
        <v>63</v>
      </c>
      <c r="D11" s="34">
        <f>B11*C11</f>
        <v>645750</v>
      </c>
    </row>
    <row r="12" spans="1:4" ht="12">
      <c r="A12" s="114" t="s">
        <v>10</v>
      </c>
      <c r="B12" s="140">
        <v>400</v>
      </c>
      <c r="C12" s="121">
        <v>58</v>
      </c>
      <c r="D12" s="34">
        <f>B12*C12</f>
        <v>23200</v>
      </c>
    </row>
    <row r="13" spans="1:4" ht="12">
      <c r="A13" s="123" t="s">
        <v>11</v>
      </c>
      <c r="B13" s="111">
        <f>SUM(B11:B12)</f>
        <v>10650</v>
      </c>
      <c r="C13" s="126">
        <f>D13/B13</f>
        <v>62.81220657276995</v>
      </c>
      <c r="D13" s="36">
        <f>SUM(D11:D12)</f>
        <v>668950</v>
      </c>
    </row>
    <row r="14" spans="1:4" ht="12">
      <c r="A14" s="114" t="s">
        <v>12</v>
      </c>
      <c r="B14" s="140">
        <v>1260</v>
      </c>
      <c r="C14" s="121">
        <v>47</v>
      </c>
      <c r="D14" s="34">
        <f>B14*C14</f>
        <v>59220</v>
      </c>
    </row>
    <row r="15" spans="1:4" ht="12">
      <c r="A15" s="114" t="s">
        <v>13</v>
      </c>
      <c r="B15" s="140">
        <v>26705</v>
      </c>
      <c r="C15" s="121">
        <v>79</v>
      </c>
      <c r="D15" s="34">
        <f>B15*C15</f>
        <v>2109695</v>
      </c>
    </row>
    <row r="16" spans="1:4" ht="12">
      <c r="A16" s="114" t="s">
        <v>14</v>
      </c>
      <c r="B16" s="140">
        <v>3720</v>
      </c>
      <c r="C16" s="121">
        <v>64</v>
      </c>
      <c r="D16" s="34">
        <f>B16*C16</f>
        <v>238080</v>
      </c>
    </row>
    <row r="17" spans="1:4" ht="12">
      <c r="A17" s="123" t="s">
        <v>15</v>
      </c>
      <c r="B17" s="111">
        <f>SUM(B15:B16)</f>
        <v>30425</v>
      </c>
      <c r="C17" s="126">
        <f>D17/B17</f>
        <v>77.16598192276089</v>
      </c>
      <c r="D17" s="36">
        <f>SUM(D15:D16)</f>
        <v>2347775</v>
      </c>
    </row>
    <row r="18" spans="1:4" ht="12">
      <c r="A18" s="114" t="s">
        <v>16</v>
      </c>
      <c r="B18" s="140">
        <v>255</v>
      </c>
      <c r="C18" s="121">
        <v>45</v>
      </c>
      <c r="D18" s="34">
        <f>B18*C18</f>
        <v>11475</v>
      </c>
    </row>
    <row r="19" spans="1:4" ht="12">
      <c r="A19" s="114" t="s">
        <v>17</v>
      </c>
      <c r="B19" s="140">
        <v>65</v>
      </c>
      <c r="C19" s="121">
        <v>41</v>
      </c>
      <c r="D19" s="34">
        <f>B19*C19</f>
        <v>2665</v>
      </c>
    </row>
    <row r="20" spans="1:4" ht="12">
      <c r="A20" s="123" t="s">
        <v>18</v>
      </c>
      <c r="B20" s="111">
        <f>B18+B19</f>
        <v>320</v>
      </c>
      <c r="C20" s="126">
        <f>D20/B20</f>
        <v>44.1875</v>
      </c>
      <c r="D20" s="36">
        <f>SUM(D18:D19)</f>
        <v>14140</v>
      </c>
    </row>
    <row r="21" spans="1:4" ht="12">
      <c r="A21" s="114" t="s">
        <v>88</v>
      </c>
      <c r="B21" s="133">
        <f>B22+B23</f>
        <v>11600</v>
      </c>
      <c r="C21" s="128">
        <f>D21/B21</f>
        <v>109.91293103448275</v>
      </c>
      <c r="D21" s="98">
        <f>D23+D22</f>
        <v>1274990</v>
      </c>
    </row>
    <row r="22" spans="1:8" ht="12">
      <c r="A22" s="124" t="s">
        <v>19</v>
      </c>
      <c r="B22" s="144">
        <v>7410</v>
      </c>
      <c r="C22" s="129">
        <v>124</v>
      </c>
      <c r="D22" s="99">
        <f>B22*C22</f>
        <v>918840</v>
      </c>
      <c r="G22" s="143"/>
      <c r="H22" s="143"/>
    </row>
    <row r="23" spans="1:8" ht="12">
      <c r="A23" s="124" t="s">
        <v>20</v>
      </c>
      <c r="B23" s="144">
        <v>4190</v>
      </c>
      <c r="C23" s="129">
        <v>85</v>
      </c>
      <c r="D23" s="99">
        <f>B23*C23</f>
        <v>356150</v>
      </c>
      <c r="G23" s="164"/>
      <c r="H23" s="143"/>
    </row>
    <row r="24" spans="1:8" ht="12">
      <c r="A24" s="138" t="s">
        <v>87</v>
      </c>
      <c r="B24" s="142">
        <v>400</v>
      </c>
      <c r="C24" s="129">
        <v>95</v>
      </c>
      <c r="D24" s="99">
        <f>B24*C24</f>
        <v>38000</v>
      </c>
      <c r="G24" s="164"/>
      <c r="H24" s="143"/>
    </row>
    <row r="25" spans="1:4" ht="12">
      <c r="A25" s="114" t="s">
        <v>21</v>
      </c>
      <c r="B25" s="140">
        <v>500</v>
      </c>
      <c r="C25" s="117">
        <v>31</v>
      </c>
      <c r="D25" s="98">
        <f>B25*C25</f>
        <v>15500</v>
      </c>
    </row>
    <row r="26" spans="1:4" ht="12">
      <c r="A26" s="125" t="s">
        <v>22</v>
      </c>
      <c r="B26" s="111">
        <f>B21+B25+B24</f>
        <v>12500</v>
      </c>
      <c r="C26" s="127">
        <f>D26/B26</f>
        <v>106.2792</v>
      </c>
      <c r="D26" s="96">
        <f>D21+D25+D24</f>
        <v>1328490</v>
      </c>
    </row>
    <row r="27" spans="1:4" ht="12">
      <c r="A27" s="114" t="s">
        <v>23</v>
      </c>
      <c r="B27" s="140">
        <v>945</v>
      </c>
      <c r="C27" s="117">
        <v>78</v>
      </c>
      <c r="D27" s="98">
        <f>B27*C27</f>
        <v>73710</v>
      </c>
    </row>
    <row r="28" spans="1:4" ht="12">
      <c r="A28" s="114" t="s">
        <v>24</v>
      </c>
      <c r="B28" s="163">
        <v>2420</v>
      </c>
      <c r="C28" s="121">
        <v>49</v>
      </c>
      <c r="D28" s="34">
        <f>B28*C28</f>
        <v>118580</v>
      </c>
    </row>
    <row r="29" spans="1:4" ht="12">
      <c r="A29" s="114" t="s">
        <v>25</v>
      </c>
      <c r="B29" s="140">
        <v>4210</v>
      </c>
      <c r="C29" s="121">
        <v>30</v>
      </c>
      <c r="D29" s="34">
        <f>B29*C29</f>
        <v>126300</v>
      </c>
    </row>
    <row r="30" spans="1:4" ht="12">
      <c r="A30" s="114" t="s">
        <v>26</v>
      </c>
      <c r="B30" s="133">
        <v>0</v>
      </c>
      <c r="C30" s="117">
        <v>0</v>
      </c>
      <c r="D30" s="34">
        <f>B30*C30</f>
        <v>0</v>
      </c>
    </row>
    <row r="31" spans="1:4" ht="12">
      <c r="A31" s="115"/>
      <c r="B31" s="134"/>
      <c r="C31" s="130"/>
      <c r="D31" s="42"/>
    </row>
    <row r="32" spans="2:4" ht="12">
      <c r="B32" s="43"/>
      <c r="C32" s="44"/>
      <c r="D32" s="38"/>
    </row>
    <row r="33" spans="1:4" ht="12">
      <c r="A33" s="166" t="s">
        <v>27</v>
      </c>
      <c r="B33" s="166"/>
      <c r="C33" s="44"/>
      <c r="D33" s="38"/>
    </row>
    <row r="34" spans="1:4" ht="12">
      <c r="A34" s="45" t="s">
        <v>2</v>
      </c>
      <c r="B34" s="46"/>
      <c r="C34" s="44"/>
      <c r="D34" s="38"/>
    </row>
    <row r="35" spans="1:4" ht="12">
      <c r="A35" s="47"/>
      <c r="B35" s="48"/>
      <c r="C35" s="30"/>
      <c r="D35" s="31"/>
    </row>
    <row r="36" spans="1:4" ht="12">
      <c r="A36" s="32" t="s">
        <v>28</v>
      </c>
      <c r="B36" s="140">
        <v>45080</v>
      </c>
      <c r="C36" s="33">
        <v>33</v>
      </c>
      <c r="D36" s="34">
        <f>B36*C36</f>
        <v>1487640</v>
      </c>
    </row>
    <row r="37" spans="1:4" ht="12">
      <c r="A37" s="32" t="s">
        <v>29</v>
      </c>
      <c r="B37" s="145">
        <v>5</v>
      </c>
      <c r="C37" s="33">
        <v>31</v>
      </c>
      <c r="D37" s="34">
        <f>B37*C37</f>
        <v>155</v>
      </c>
    </row>
    <row r="38" spans="1:4" ht="12">
      <c r="A38" s="39" t="s">
        <v>30</v>
      </c>
      <c r="B38" s="36">
        <f>SUM(B36:B37)</f>
        <v>45085</v>
      </c>
      <c r="C38" s="37">
        <f>D38/B38</f>
        <v>32.99977819673949</v>
      </c>
      <c r="D38" s="36">
        <f>SUM(D36:D37)</f>
        <v>1487795</v>
      </c>
    </row>
    <row r="39" spans="1:4" ht="12">
      <c r="A39" s="50" t="s">
        <v>31</v>
      </c>
      <c r="B39" s="140">
        <v>10640</v>
      </c>
      <c r="C39" s="66">
        <v>32</v>
      </c>
      <c r="D39" s="98">
        <f>B39*C39</f>
        <v>340480</v>
      </c>
    </row>
    <row r="40" spans="1:4" ht="12">
      <c r="A40" s="32" t="s">
        <v>32</v>
      </c>
      <c r="B40" s="140">
        <v>685</v>
      </c>
      <c r="C40" s="66">
        <v>29</v>
      </c>
      <c r="D40" s="98">
        <f>B40*C40</f>
        <v>19865</v>
      </c>
    </row>
    <row r="41" spans="1:4" ht="12">
      <c r="A41" s="40" t="s">
        <v>33</v>
      </c>
      <c r="B41" s="120">
        <v>1340</v>
      </c>
      <c r="C41" s="41">
        <v>22</v>
      </c>
      <c r="D41" s="42">
        <f>B41*C41</f>
        <v>29480</v>
      </c>
    </row>
    <row r="42" spans="1:4" ht="12">
      <c r="A42" s="26"/>
      <c r="B42" s="52"/>
      <c r="C42" s="44"/>
      <c r="D42" s="38"/>
    </row>
    <row r="43" spans="1:4" ht="12">
      <c r="A43" s="166" t="s">
        <v>34</v>
      </c>
      <c r="B43" s="166"/>
      <c r="C43" s="44"/>
      <c r="D43" s="38"/>
    </row>
    <row r="44" spans="1:4" ht="12">
      <c r="A44" s="45" t="s">
        <v>35</v>
      </c>
      <c r="B44" s="53"/>
      <c r="C44" s="44"/>
      <c r="D44" s="38"/>
    </row>
    <row r="45" spans="1:4" ht="12">
      <c r="A45" s="113"/>
      <c r="B45" s="135"/>
      <c r="C45" s="116"/>
      <c r="D45" s="31"/>
    </row>
    <row r="46" spans="1:4" ht="12">
      <c r="A46" s="114" t="s">
        <v>36</v>
      </c>
      <c r="B46" s="140">
        <v>950</v>
      </c>
      <c r="C46" s="117">
        <v>840</v>
      </c>
      <c r="D46" s="98">
        <f>B46*C46</f>
        <v>798000</v>
      </c>
    </row>
    <row r="47" spans="1:4" ht="12">
      <c r="A47" s="136"/>
      <c r="B47" s="137"/>
      <c r="C47" s="130"/>
      <c r="D47" s="42"/>
    </row>
    <row r="48" spans="1:4" ht="12">
      <c r="A48" s="56"/>
      <c r="B48" s="46"/>
      <c r="C48" s="44"/>
      <c r="D48" s="38"/>
    </row>
    <row r="49" spans="1:4" ht="12">
      <c r="A49" s="166" t="s">
        <v>37</v>
      </c>
      <c r="B49" s="166"/>
      <c r="C49" s="44"/>
      <c r="D49" s="38"/>
    </row>
    <row r="50" spans="1:4" ht="12">
      <c r="A50" s="57" t="s">
        <v>38</v>
      </c>
      <c r="B50" s="46"/>
      <c r="C50" s="44"/>
      <c r="D50" s="38"/>
    </row>
    <row r="51" spans="1:4" ht="12">
      <c r="A51" s="47"/>
      <c r="B51" s="48"/>
      <c r="C51" s="30"/>
      <c r="D51" s="31"/>
    </row>
    <row r="52" spans="1:4" ht="12">
      <c r="A52" s="32" t="s">
        <v>39</v>
      </c>
      <c r="B52" s="49">
        <v>0</v>
      </c>
      <c r="C52" s="66">
        <v>0</v>
      </c>
      <c r="D52" s="34">
        <f>B52*C52</f>
        <v>0</v>
      </c>
    </row>
    <row r="53" spans="1:4" ht="12">
      <c r="A53" s="32" t="s">
        <v>40</v>
      </c>
      <c r="B53" s="140">
        <v>1065</v>
      </c>
      <c r="C53" s="66">
        <v>440</v>
      </c>
      <c r="D53" s="98">
        <f>B53*C53</f>
        <v>468600</v>
      </c>
    </row>
    <row r="54" spans="1:4" ht="12">
      <c r="A54" s="54"/>
      <c r="B54" s="55"/>
      <c r="C54" s="41"/>
      <c r="D54" s="42"/>
    </row>
    <row r="55" spans="1:4" ht="12">
      <c r="A55" s="58"/>
      <c r="B55" s="59"/>
      <c r="C55" s="44"/>
      <c r="D55" s="38"/>
    </row>
    <row r="56" spans="1:4" ht="12">
      <c r="A56" s="166" t="s">
        <v>41</v>
      </c>
      <c r="B56" s="166"/>
      <c r="C56" s="44"/>
      <c r="D56" s="38"/>
    </row>
    <row r="57" spans="1:4" ht="12">
      <c r="A57" s="27" t="s">
        <v>2</v>
      </c>
      <c r="B57" s="46"/>
      <c r="C57" s="44"/>
      <c r="D57" s="38"/>
    </row>
    <row r="58" spans="1:4" ht="12">
      <c r="A58" s="113"/>
      <c r="B58" s="135"/>
      <c r="C58" s="116"/>
      <c r="D58" s="31"/>
    </row>
    <row r="59" spans="1:4" ht="12">
      <c r="A59" s="114" t="s">
        <v>42</v>
      </c>
      <c r="B59" s="140">
        <v>1885</v>
      </c>
      <c r="C59" s="121">
        <v>25</v>
      </c>
      <c r="D59" s="34">
        <f>B59*C59</f>
        <v>47125</v>
      </c>
    </row>
    <row r="60" spans="1:4" ht="12">
      <c r="A60" s="114" t="s">
        <v>43</v>
      </c>
      <c r="B60" s="140">
        <v>3025</v>
      </c>
      <c r="C60" s="121">
        <v>35</v>
      </c>
      <c r="D60" s="34">
        <f>B60*C60</f>
        <v>105875</v>
      </c>
    </row>
    <row r="61" spans="1:4" ht="12">
      <c r="A61" s="114" t="s">
        <v>44</v>
      </c>
      <c r="B61" s="140">
        <v>35</v>
      </c>
      <c r="C61" s="121">
        <v>25</v>
      </c>
      <c r="D61" s="34">
        <f>B61*C61</f>
        <v>875</v>
      </c>
    </row>
    <row r="62" spans="1:4" ht="12">
      <c r="A62" s="115"/>
      <c r="B62" s="120"/>
      <c r="C62" s="130"/>
      <c r="D62" s="42"/>
    </row>
    <row r="63" spans="1:4" ht="12">
      <c r="A63" s="26"/>
      <c r="B63" s="52"/>
      <c r="C63" s="44"/>
      <c r="D63" s="38"/>
    </row>
    <row r="64" spans="1:4" ht="12">
      <c r="A64" s="113"/>
      <c r="B64" s="119"/>
      <c r="C64" s="116"/>
      <c r="D64" s="31"/>
    </row>
    <row r="65" spans="1:4" ht="12">
      <c r="A65" s="114" t="s">
        <v>45</v>
      </c>
      <c r="B65" s="140">
        <v>4905</v>
      </c>
      <c r="C65" s="117">
        <v>130</v>
      </c>
      <c r="D65" s="98">
        <f>B65*C65</f>
        <v>637650</v>
      </c>
    </row>
    <row r="66" spans="1:4" ht="12">
      <c r="A66" s="115"/>
      <c r="B66" s="120"/>
      <c r="C66" s="130"/>
      <c r="D66" s="42"/>
    </row>
    <row r="67" spans="1:4" ht="12">
      <c r="A67" s="61"/>
      <c r="B67" s="62"/>
      <c r="C67" s="44"/>
      <c r="D67" s="38"/>
    </row>
    <row r="68" spans="1:4" ht="12">
      <c r="A68" s="113"/>
      <c r="B68" s="119"/>
      <c r="C68" s="63"/>
      <c r="D68" s="64"/>
    </row>
    <row r="69" spans="1:4" ht="12">
      <c r="A69" s="114" t="s">
        <v>46</v>
      </c>
      <c r="B69" s="140">
        <v>15020</v>
      </c>
      <c r="C69" s="63"/>
      <c r="D69" s="64"/>
    </row>
    <row r="70" spans="1:4" ht="12">
      <c r="A70" s="115"/>
      <c r="B70" s="120"/>
      <c r="C70" s="63"/>
      <c r="D70" s="64"/>
    </row>
    <row r="71" ht="12">
      <c r="A71" s="65"/>
    </row>
    <row r="72" ht="12">
      <c r="A72" s="23" t="s">
        <v>85</v>
      </c>
    </row>
  </sheetData>
  <sheetProtection selectLockedCells="1" selectUnlockedCells="1"/>
  <mergeCells count="5">
    <mergeCell ref="A56:B56"/>
    <mergeCell ref="A1:D1"/>
    <mergeCell ref="A33:B33"/>
    <mergeCell ref="A43:B43"/>
    <mergeCell ref="A49:B49"/>
  </mergeCells>
  <printOptions/>
  <pageMargins left="0.7479166666666667" right="0.7479166666666667" top="0.9840277777777777" bottom="0.9840277777777777" header="0.5118055555555555" footer="0.49236111111111114"/>
  <pageSetup fitToHeight="1" fitToWidth="1" horizontalDpi="300" verticalDpi="300" orientation="portrait" paperSize="9" scale="82" r:id="rId1"/>
  <headerFooter alignWithMargins="0">
    <oddFooter>&amp;LSRISE Centre-Val de Loire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E76" sqref="E76"/>
    </sheetView>
  </sheetViews>
  <sheetFormatPr defaultColWidth="11.57421875" defaultRowHeight="12.75"/>
  <cols>
    <col min="1" max="1" width="38.140625" style="23" customWidth="1"/>
    <col min="2" max="16384" width="11.57421875" style="23" customWidth="1"/>
  </cols>
  <sheetData>
    <row r="1" spans="1:4" ht="13.5">
      <c r="A1" s="167" t="s">
        <v>90</v>
      </c>
      <c r="B1" s="167"/>
      <c r="C1" s="167"/>
      <c r="D1" s="167"/>
    </row>
    <row r="3" spans="1:3" ht="12">
      <c r="A3" s="24" t="s">
        <v>51</v>
      </c>
      <c r="C3" s="25"/>
    </row>
    <row r="5" ht="12">
      <c r="A5" s="26" t="s">
        <v>1</v>
      </c>
    </row>
    <row r="6" spans="1:4" ht="12">
      <c r="A6" s="27" t="s">
        <v>2</v>
      </c>
      <c r="B6" s="131" t="s">
        <v>3</v>
      </c>
      <c r="C6" s="28" t="s">
        <v>4</v>
      </c>
      <c r="D6" s="28" t="s">
        <v>5</v>
      </c>
    </row>
    <row r="7" spans="1:4" ht="12">
      <c r="A7" s="122"/>
      <c r="B7" s="132"/>
      <c r="C7" s="116"/>
      <c r="D7" s="31"/>
    </row>
    <row r="8" spans="1:4" ht="12">
      <c r="A8" s="114" t="s">
        <v>6</v>
      </c>
      <c r="B8" s="140">
        <v>87125</v>
      </c>
      <c r="C8" s="121">
        <v>69</v>
      </c>
      <c r="D8" s="34">
        <f>B8*C8</f>
        <v>6011625</v>
      </c>
    </row>
    <row r="9" spans="1:4" ht="12">
      <c r="A9" s="114" t="s">
        <v>7</v>
      </c>
      <c r="B9" s="140">
        <v>275</v>
      </c>
      <c r="C9" s="121">
        <v>64</v>
      </c>
      <c r="D9" s="34">
        <f>B9*C9</f>
        <v>17600</v>
      </c>
    </row>
    <row r="10" spans="1:4" ht="12">
      <c r="A10" s="123" t="s">
        <v>8</v>
      </c>
      <c r="B10" s="111">
        <f>SUM(B8:B9)</f>
        <v>87400</v>
      </c>
      <c r="C10" s="126">
        <f>D10/B10</f>
        <v>68.98426773455378</v>
      </c>
      <c r="D10" s="36">
        <f>SUM(D8:D9)</f>
        <v>6029225</v>
      </c>
    </row>
    <row r="11" spans="1:4" ht="12">
      <c r="A11" s="114" t="s">
        <v>9</v>
      </c>
      <c r="B11" s="140">
        <v>19115</v>
      </c>
      <c r="C11" s="121">
        <v>68</v>
      </c>
      <c r="D11" s="34">
        <f>B11*C11</f>
        <v>1299820</v>
      </c>
    </row>
    <row r="12" spans="1:4" ht="12">
      <c r="A12" s="114" t="s">
        <v>10</v>
      </c>
      <c r="B12" s="140">
        <v>615</v>
      </c>
      <c r="C12" s="117">
        <v>64</v>
      </c>
      <c r="D12" s="34">
        <f>B12*C12</f>
        <v>39360</v>
      </c>
    </row>
    <row r="13" spans="1:4" ht="12">
      <c r="A13" s="123" t="s">
        <v>11</v>
      </c>
      <c r="B13" s="111">
        <f>SUM(B11:B12)</f>
        <v>19730</v>
      </c>
      <c r="C13" s="126">
        <f>D13/B13</f>
        <v>67.87531677648252</v>
      </c>
      <c r="D13" s="36">
        <f>SUM(D11:D12)</f>
        <v>1339180</v>
      </c>
    </row>
    <row r="14" spans="1:4" ht="12">
      <c r="A14" s="114" t="s">
        <v>12</v>
      </c>
      <c r="B14" s="140">
        <v>815</v>
      </c>
      <c r="C14" s="121">
        <v>45</v>
      </c>
      <c r="D14" s="34">
        <f>B14*C14</f>
        <v>36675</v>
      </c>
    </row>
    <row r="15" spans="1:4" ht="12">
      <c r="A15" s="114" t="s">
        <v>13</v>
      </c>
      <c r="B15" s="140">
        <v>35190</v>
      </c>
      <c r="C15" s="121">
        <v>74</v>
      </c>
      <c r="D15" s="34">
        <f>B15*C15</f>
        <v>2604060</v>
      </c>
    </row>
    <row r="16" spans="1:4" ht="12">
      <c r="A16" s="114" t="s">
        <v>14</v>
      </c>
      <c r="B16" s="140">
        <v>35210</v>
      </c>
      <c r="C16" s="121">
        <v>64</v>
      </c>
      <c r="D16" s="34">
        <f>B16*C16</f>
        <v>2253440</v>
      </c>
    </row>
    <row r="17" spans="1:4" ht="12">
      <c r="A17" s="123" t="s">
        <v>15</v>
      </c>
      <c r="B17" s="111">
        <f>SUM(B15:B16)</f>
        <v>70400</v>
      </c>
      <c r="C17" s="126">
        <f>D17/B17</f>
        <v>68.99857954545455</v>
      </c>
      <c r="D17" s="36">
        <f>SUM(D15:D16)</f>
        <v>4857500</v>
      </c>
    </row>
    <row r="18" spans="1:4" ht="12">
      <c r="A18" s="114" t="s">
        <v>16</v>
      </c>
      <c r="B18" s="140">
        <v>505</v>
      </c>
      <c r="C18" s="121">
        <v>42</v>
      </c>
      <c r="D18" s="34">
        <f>B18*C18</f>
        <v>21210</v>
      </c>
    </row>
    <row r="19" spans="1:4" ht="12">
      <c r="A19" s="114" t="s">
        <v>17</v>
      </c>
      <c r="B19" s="140">
        <v>200</v>
      </c>
      <c r="C19" s="121">
        <v>38</v>
      </c>
      <c r="D19" s="34">
        <f>B19*C19</f>
        <v>7600</v>
      </c>
    </row>
    <row r="20" spans="1:4" ht="12">
      <c r="A20" s="123" t="s">
        <v>18</v>
      </c>
      <c r="B20" s="111">
        <f>SUM(B18:B19)</f>
        <v>705</v>
      </c>
      <c r="C20" s="126">
        <f>D20/B20</f>
        <v>40.86524822695036</v>
      </c>
      <c r="D20" s="36">
        <f>SUM(D18:D19)</f>
        <v>28810</v>
      </c>
    </row>
    <row r="21" spans="1:8" ht="12">
      <c r="A21" s="114" t="s">
        <v>88</v>
      </c>
      <c r="B21" s="133">
        <f>B22+B23</f>
        <v>29005</v>
      </c>
      <c r="C21" s="128">
        <f>D21/B21</f>
        <v>112.70815376659196</v>
      </c>
      <c r="D21" s="98">
        <f>D23+D22</f>
        <v>3269100</v>
      </c>
      <c r="F21" s="143"/>
      <c r="G21" s="143"/>
      <c r="H21" s="143"/>
    </row>
    <row r="22" spans="1:8" ht="12">
      <c r="A22" s="124" t="s">
        <v>19</v>
      </c>
      <c r="B22" s="144">
        <v>21955</v>
      </c>
      <c r="C22" s="129">
        <v>120</v>
      </c>
      <c r="D22" s="99">
        <f>B22*C22</f>
        <v>2634600</v>
      </c>
      <c r="F22" s="143"/>
      <c r="G22" s="165"/>
      <c r="H22" s="143"/>
    </row>
    <row r="23" spans="1:8" ht="12">
      <c r="A23" s="124" t="s">
        <v>20</v>
      </c>
      <c r="B23" s="144">
        <v>7050</v>
      </c>
      <c r="C23" s="129">
        <v>90</v>
      </c>
      <c r="D23" s="99">
        <f>B23*C23</f>
        <v>634500</v>
      </c>
      <c r="F23" s="143"/>
      <c r="G23" s="165"/>
      <c r="H23" s="143"/>
    </row>
    <row r="24" spans="1:8" ht="12">
      <c r="A24" s="138" t="s">
        <v>87</v>
      </c>
      <c r="B24" s="139">
        <v>400</v>
      </c>
      <c r="C24" s="129">
        <v>98</v>
      </c>
      <c r="D24" s="99">
        <f>B24*C24</f>
        <v>39200</v>
      </c>
      <c r="F24" s="143"/>
      <c r="G24" s="143"/>
      <c r="H24" s="143"/>
    </row>
    <row r="25" spans="1:4" ht="12">
      <c r="A25" s="114" t="s">
        <v>21</v>
      </c>
      <c r="B25" s="133">
        <v>0</v>
      </c>
      <c r="C25" s="117">
        <v>0</v>
      </c>
      <c r="D25" s="98">
        <f>B25*C25</f>
        <v>0</v>
      </c>
    </row>
    <row r="26" spans="1:4" ht="12">
      <c r="A26" s="125" t="s">
        <v>22</v>
      </c>
      <c r="B26" s="111">
        <f>B21+B25+B24</f>
        <v>29405</v>
      </c>
      <c r="C26" s="127">
        <f>D26/B26</f>
        <v>112.50807685767727</v>
      </c>
      <c r="D26" s="96">
        <f>D21+D25+D24</f>
        <v>3308300</v>
      </c>
    </row>
    <row r="27" spans="1:4" ht="12">
      <c r="A27" s="114" t="s">
        <v>23</v>
      </c>
      <c r="B27" s="140">
        <v>960</v>
      </c>
      <c r="C27" s="117">
        <v>78</v>
      </c>
      <c r="D27" s="98">
        <f>B27*C27</f>
        <v>74880</v>
      </c>
    </row>
    <row r="28" spans="1:4" ht="12">
      <c r="A28" s="114" t="s">
        <v>24</v>
      </c>
      <c r="B28" s="140">
        <v>2130</v>
      </c>
      <c r="C28" s="121">
        <v>51</v>
      </c>
      <c r="D28" s="34">
        <f>B28*C28</f>
        <v>108630</v>
      </c>
    </row>
    <row r="29" spans="1:4" ht="12">
      <c r="A29" s="114" t="s">
        <v>25</v>
      </c>
      <c r="B29" s="140">
        <v>1520</v>
      </c>
      <c r="C29" s="121">
        <v>30</v>
      </c>
      <c r="D29" s="34">
        <f>B29*C29</f>
        <v>45600</v>
      </c>
    </row>
    <row r="30" spans="1:4" ht="12">
      <c r="A30" s="114" t="s">
        <v>26</v>
      </c>
      <c r="B30" s="133">
        <v>0</v>
      </c>
      <c r="C30" s="117">
        <v>0</v>
      </c>
      <c r="D30" s="34">
        <f>B30*C30</f>
        <v>0</v>
      </c>
    </row>
    <row r="31" spans="1:4" ht="12">
      <c r="A31" s="115"/>
      <c r="B31" s="134"/>
      <c r="C31" s="130"/>
      <c r="D31" s="42"/>
    </row>
    <row r="32" spans="2:4" ht="12">
      <c r="B32" s="43"/>
      <c r="C32" s="44"/>
      <c r="D32" s="38"/>
    </row>
    <row r="33" spans="1:4" ht="12">
      <c r="A33" s="166" t="s">
        <v>27</v>
      </c>
      <c r="B33" s="166"/>
      <c r="C33" s="44"/>
      <c r="D33" s="38"/>
    </row>
    <row r="34" spans="1:4" ht="12">
      <c r="A34" s="45" t="s">
        <v>2</v>
      </c>
      <c r="B34" s="46"/>
      <c r="C34" s="44"/>
      <c r="D34" s="38"/>
    </row>
    <row r="35" spans="1:4" ht="12">
      <c r="A35" s="47"/>
      <c r="B35" s="48"/>
      <c r="C35" s="30"/>
      <c r="D35" s="31"/>
    </row>
    <row r="36" spans="1:4" ht="12">
      <c r="A36" s="32" t="s">
        <v>28</v>
      </c>
      <c r="B36" s="140">
        <v>32690</v>
      </c>
      <c r="C36" s="33">
        <v>32</v>
      </c>
      <c r="D36" s="34">
        <f>B36*C36</f>
        <v>1046080</v>
      </c>
    </row>
    <row r="37" spans="1:4" ht="12">
      <c r="A37" s="32" t="s">
        <v>29</v>
      </c>
      <c r="B37" s="145">
        <v>50</v>
      </c>
      <c r="C37" s="33">
        <v>31</v>
      </c>
      <c r="D37" s="34">
        <f>B37*C37</f>
        <v>1550</v>
      </c>
    </row>
    <row r="38" spans="1:4" ht="12">
      <c r="A38" s="39" t="s">
        <v>30</v>
      </c>
      <c r="B38" s="36">
        <f>SUM(B36:B37)</f>
        <v>32740</v>
      </c>
      <c r="C38" s="37">
        <f>D38/B38</f>
        <v>31.998472816127062</v>
      </c>
      <c r="D38" s="36">
        <f>SUM(D36:D37)</f>
        <v>1047630</v>
      </c>
    </row>
    <row r="39" spans="1:4" ht="12">
      <c r="A39" s="50" t="s">
        <v>31</v>
      </c>
      <c r="B39" s="140">
        <v>12060</v>
      </c>
      <c r="C39" s="66">
        <v>30</v>
      </c>
      <c r="D39" s="98">
        <f>B39*C39</f>
        <v>361800</v>
      </c>
    </row>
    <row r="40" spans="1:4" ht="12">
      <c r="A40" s="32" t="s">
        <v>32</v>
      </c>
      <c r="B40" s="140">
        <v>1180</v>
      </c>
      <c r="C40" s="66">
        <v>27</v>
      </c>
      <c r="D40" s="98">
        <f>B40*C40</f>
        <v>31860</v>
      </c>
    </row>
    <row r="41" spans="1:4" ht="12">
      <c r="A41" s="40" t="s">
        <v>33</v>
      </c>
      <c r="B41" s="120">
        <v>620</v>
      </c>
      <c r="C41" s="41">
        <v>22</v>
      </c>
      <c r="D41" s="42">
        <f>B41*C41</f>
        <v>13640</v>
      </c>
    </row>
    <row r="42" spans="1:4" ht="12">
      <c r="A42" s="26"/>
      <c r="B42" s="52"/>
      <c r="C42" s="44"/>
      <c r="D42" s="38"/>
    </row>
    <row r="43" spans="1:4" ht="12">
      <c r="A43" s="166" t="s">
        <v>34</v>
      </c>
      <c r="B43" s="166"/>
      <c r="C43" s="44"/>
      <c r="D43" s="38"/>
    </row>
    <row r="44" spans="1:4" ht="12">
      <c r="A44" s="45" t="s">
        <v>35</v>
      </c>
      <c r="B44" s="53"/>
      <c r="C44" s="44"/>
      <c r="D44" s="38"/>
    </row>
    <row r="45" spans="1:4" ht="12">
      <c r="A45" s="113"/>
      <c r="B45" s="135"/>
      <c r="C45" s="116"/>
      <c r="D45" s="31"/>
    </row>
    <row r="46" spans="1:4" ht="12">
      <c r="A46" s="114" t="s">
        <v>36</v>
      </c>
      <c r="B46" s="140">
        <v>12940</v>
      </c>
      <c r="C46" s="117">
        <v>850</v>
      </c>
      <c r="D46" s="98">
        <f>B46*C46</f>
        <v>10999000</v>
      </c>
    </row>
    <row r="47" spans="1:4" ht="12">
      <c r="A47" s="136"/>
      <c r="B47" s="137"/>
      <c r="C47" s="130"/>
      <c r="D47" s="42"/>
    </row>
    <row r="48" spans="1:4" ht="12">
      <c r="A48" s="56"/>
      <c r="B48" s="46"/>
      <c r="C48" s="44"/>
      <c r="D48" s="38"/>
    </row>
    <row r="49" spans="1:4" ht="12">
      <c r="A49" s="166" t="s">
        <v>37</v>
      </c>
      <c r="B49" s="166"/>
      <c r="C49" s="44"/>
      <c r="D49" s="38"/>
    </row>
    <row r="50" spans="1:4" ht="12">
      <c r="A50" s="57" t="s">
        <v>38</v>
      </c>
      <c r="B50" s="46"/>
      <c r="C50" s="44"/>
      <c r="D50" s="38"/>
    </row>
    <row r="51" spans="1:4" ht="12">
      <c r="A51" s="47"/>
      <c r="B51" s="48"/>
      <c r="C51" s="30"/>
      <c r="D51" s="31"/>
    </row>
    <row r="52" spans="1:4" ht="12">
      <c r="A52" s="32" t="s">
        <v>39</v>
      </c>
      <c r="B52" s="49">
        <v>0</v>
      </c>
      <c r="C52" s="66">
        <v>0</v>
      </c>
      <c r="D52" s="34">
        <f>B52*C52</f>
        <v>0</v>
      </c>
    </row>
    <row r="53" spans="1:4" ht="12">
      <c r="A53" s="32" t="s">
        <v>40</v>
      </c>
      <c r="B53" s="140">
        <v>3350</v>
      </c>
      <c r="C53" s="66">
        <v>450</v>
      </c>
      <c r="D53" s="98">
        <f>B53*C53</f>
        <v>1507500</v>
      </c>
    </row>
    <row r="54" spans="1:4" ht="12">
      <c r="A54" s="54"/>
      <c r="B54" s="55"/>
      <c r="C54" s="41"/>
      <c r="D54" s="42"/>
    </row>
    <row r="55" spans="1:4" ht="12">
      <c r="A55" s="58"/>
      <c r="B55" s="59"/>
      <c r="C55" s="44"/>
      <c r="D55" s="38"/>
    </row>
    <row r="56" spans="1:4" ht="12">
      <c r="A56" s="166" t="s">
        <v>41</v>
      </c>
      <c r="B56" s="166"/>
      <c r="C56" s="44"/>
      <c r="D56" s="38"/>
    </row>
    <row r="57" spans="1:4" ht="12">
      <c r="A57" s="27" t="s">
        <v>2</v>
      </c>
      <c r="B57" s="46"/>
      <c r="C57" s="44"/>
      <c r="D57" s="38"/>
    </row>
    <row r="58" spans="1:4" ht="12">
      <c r="A58" s="113"/>
      <c r="B58" s="135"/>
      <c r="C58" s="116"/>
      <c r="D58" s="31"/>
    </row>
    <row r="59" spans="1:4" ht="12">
      <c r="A59" s="114" t="s">
        <v>42</v>
      </c>
      <c r="B59" s="140">
        <v>1270</v>
      </c>
      <c r="C59" s="121">
        <v>24</v>
      </c>
      <c r="D59" s="34">
        <f>B59*C59</f>
        <v>30480</v>
      </c>
    </row>
    <row r="60" spans="1:4" ht="12">
      <c r="A60" s="114" t="s">
        <v>43</v>
      </c>
      <c r="B60" s="140">
        <v>3495</v>
      </c>
      <c r="C60" s="121">
        <v>32</v>
      </c>
      <c r="D60" s="34">
        <f>B60*C60</f>
        <v>111840</v>
      </c>
    </row>
    <row r="61" spans="1:4" ht="12">
      <c r="A61" s="114" t="s">
        <v>44</v>
      </c>
      <c r="B61" s="140">
        <v>25</v>
      </c>
      <c r="C61" s="121">
        <v>25</v>
      </c>
      <c r="D61" s="34">
        <f>B61*C61</f>
        <v>625</v>
      </c>
    </row>
    <row r="62" spans="1:4" ht="12">
      <c r="A62" s="115"/>
      <c r="B62" s="120"/>
      <c r="C62" s="130"/>
      <c r="D62" s="42"/>
    </row>
    <row r="63" spans="1:4" ht="12">
      <c r="A63" s="26"/>
      <c r="B63" s="52"/>
      <c r="C63" s="44"/>
      <c r="D63" s="38"/>
    </row>
    <row r="64" spans="1:4" ht="12">
      <c r="A64" s="47"/>
      <c r="B64" s="60"/>
      <c r="C64" s="30"/>
      <c r="D64" s="31"/>
    </row>
    <row r="65" spans="1:4" ht="12">
      <c r="A65" s="32" t="s">
        <v>45</v>
      </c>
      <c r="B65" s="140">
        <v>2530</v>
      </c>
      <c r="C65" s="66">
        <v>130</v>
      </c>
      <c r="D65" s="98">
        <f>B65*C65</f>
        <v>328900</v>
      </c>
    </row>
    <row r="66" spans="1:4" ht="12">
      <c r="A66" s="40"/>
      <c r="B66" s="51"/>
      <c r="C66" s="41"/>
      <c r="D66" s="42"/>
    </row>
    <row r="67" spans="1:4" ht="12">
      <c r="A67" s="61"/>
      <c r="B67" s="62"/>
      <c r="C67" s="44"/>
      <c r="D67" s="38"/>
    </row>
    <row r="68" spans="1:4" ht="12">
      <c r="A68" s="113"/>
      <c r="B68" s="119"/>
      <c r="C68" s="63"/>
      <c r="D68" s="64"/>
    </row>
    <row r="69" spans="1:4" ht="12">
      <c r="A69" s="114" t="s">
        <v>46</v>
      </c>
      <c r="B69" s="140">
        <v>15620</v>
      </c>
      <c r="C69" s="63"/>
      <c r="D69" s="64"/>
    </row>
    <row r="70" spans="1:4" ht="12">
      <c r="A70" s="115"/>
      <c r="B70" s="120"/>
      <c r="C70" s="63"/>
      <c r="D70" s="64"/>
    </row>
    <row r="71" ht="12">
      <c r="A71" s="65"/>
    </row>
    <row r="72" ht="12">
      <c r="A72" s="23" t="s">
        <v>85</v>
      </c>
    </row>
  </sheetData>
  <sheetProtection selectLockedCells="1" selectUnlockedCells="1"/>
  <mergeCells count="5">
    <mergeCell ref="A56:B56"/>
    <mergeCell ref="A1:D1"/>
    <mergeCell ref="A33:B33"/>
    <mergeCell ref="A43:B43"/>
    <mergeCell ref="A49:B49"/>
  </mergeCells>
  <printOptions/>
  <pageMargins left="0.7479166666666667" right="0.7479166666666667" top="0.9840277777777777" bottom="0.9840277777777777" header="0.5118055555555555" footer="0.49236111111111114"/>
  <pageSetup fitToHeight="1" fitToWidth="1" horizontalDpi="300" verticalDpi="300" orientation="portrait" paperSize="9" scale="82" r:id="rId1"/>
  <headerFooter alignWithMargins="0">
    <oddFooter>&amp;LSRISE Centre-Val de Loire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8.140625" style="67" customWidth="1"/>
    <col min="2" max="3" width="11.7109375" style="67" bestFit="1" customWidth="1"/>
    <col min="4" max="4" width="14.140625" style="67" bestFit="1" customWidth="1"/>
    <col min="5" max="16384" width="11.421875" style="67" customWidth="1"/>
  </cols>
  <sheetData>
    <row r="1" spans="1:4" ht="13.5">
      <c r="A1" s="167" t="s">
        <v>90</v>
      </c>
      <c r="B1" s="167"/>
      <c r="C1" s="167"/>
      <c r="D1" s="167"/>
    </row>
    <row r="3" ht="12">
      <c r="A3" s="68" t="s">
        <v>84</v>
      </c>
    </row>
    <row r="5" ht="12">
      <c r="A5" s="26" t="s">
        <v>1</v>
      </c>
    </row>
    <row r="6" spans="1:4" ht="12">
      <c r="A6" s="27" t="s">
        <v>2</v>
      </c>
      <c r="B6" s="69" t="s">
        <v>3</v>
      </c>
      <c r="C6" s="69" t="s">
        <v>4</v>
      </c>
      <c r="D6" s="69" t="s">
        <v>5</v>
      </c>
    </row>
    <row r="7" spans="1:4" ht="12">
      <c r="A7" s="29"/>
      <c r="B7" s="70"/>
      <c r="C7" s="70"/>
      <c r="D7" s="70"/>
    </row>
    <row r="8" spans="1:4" ht="12">
      <c r="A8" s="32" t="s">
        <v>6</v>
      </c>
      <c r="B8" s="71">
        <f>Cher!B8+'Eure-et-Loir'!B8+Indre!B8+'Indre-et-Loire'!B8+'Loir-et-Cher'!B8+Loiret!B8</f>
        <v>603245</v>
      </c>
      <c r="C8" s="71">
        <f>D8/B8</f>
        <v>71.86218700527978</v>
      </c>
      <c r="D8" s="71">
        <f>Cher!D8+'Eure-et-Loir'!D8+Indre!D8+'Indre-et-Loire'!D8+'Loir-et-Cher'!D8+Loiret!D8</f>
        <v>43350505</v>
      </c>
    </row>
    <row r="9" spans="1:4" ht="12">
      <c r="A9" s="32" t="s">
        <v>7</v>
      </c>
      <c r="B9" s="71">
        <f>Cher!B9+'Eure-et-Loir'!B9+Indre!B9+'Indre-et-Loire'!B9+'Loir-et-Cher'!B9+Loiret!B9</f>
        <v>1085</v>
      </c>
      <c r="C9" s="71">
        <f aca="true" t="shared" si="0" ref="C9:C29">D9/B9</f>
        <v>63.55299539170507</v>
      </c>
      <c r="D9" s="71">
        <f>Cher!D9+'Eure-et-Loir'!D9+Indre!D9+'Indre-et-Loire'!D9+'Loir-et-Cher'!D9+Loiret!D9</f>
        <v>68955</v>
      </c>
    </row>
    <row r="10" spans="1:4" ht="12">
      <c r="A10" s="35" t="s">
        <v>8</v>
      </c>
      <c r="B10" s="36">
        <f>Cher!B10+'Eure-et-Loir'!B10+Indre!B10+'Indre-et-Loire'!B10+'Loir-et-Cher'!B10+Loiret!B10</f>
        <v>604330</v>
      </c>
      <c r="C10" s="71">
        <f t="shared" si="0"/>
        <v>71.8472688762762</v>
      </c>
      <c r="D10" s="36">
        <f>Cher!D10+'Eure-et-Loir'!D10+Indre!D10+'Indre-et-Loire'!D10+'Loir-et-Cher'!D10+Loiret!D10</f>
        <v>43419460</v>
      </c>
    </row>
    <row r="11" spans="1:4" ht="12">
      <c r="A11" s="32" t="s">
        <v>9</v>
      </c>
      <c r="B11" s="71">
        <f>Cher!B11+'Eure-et-Loir'!B11+Indre!B11+'Indre-et-Loire'!B11+'Loir-et-Cher'!B11+Loiret!B11</f>
        <v>58720</v>
      </c>
      <c r="C11" s="71">
        <f t="shared" si="0"/>
        <v>67.0659059945504</v>
      </c>
      <c r="D11" s="71">
        <f>Cher!D11+'Eure-et-Loir'!D11+Indre!D11+'Indre-et-Loire'!D11+'Loir-et-Cher'!D11+Loiret!D11</f>
        <v>3938110</v>
      </c>
    </row>
    <row r="12" spans="1:4" ht="12">
      <c r="A12" s="32" t="s">
        <v>10</v>
      </c>
      <c r="B12" s="71">
        <f>Cher!B12+'Eure-et-Loir'!B12+Indre!B12+'Indre-et-Loire'!B12+'Loir-et-Cher'!B12+Loiret!B12</f>
        <v>2030</v>
      </c>
      <c r="C12" s="71">
        <f t="shared" si="0"/>
        <v>62.59852216748769</v>
      </c>
      <c r="D12" s="71">
        <f>Cher!D12+'Eure-et-Loir'!D12+Indre!D12+'Indre-et-Loire'!D12+'Loir-et-Cher'!D12+Loiret!D12</f>
        <v>127075</v>
      </c>
    </row>
    <row r="13" spans="1:4" ht="12">
      <c r="A13" s="35" t="s">
        <v>11</v>
      </c>
      <c r="B13" s="36">
        <f>Cher!B13+'Eure-et-Loir'!B13+Indre!B13+'Indre-et-Loire'!B13+'Loir-et-Cher'!B13+Loiret!B13</f>
        <v>60750</v>
      </c>
      <c r="C13" s="71">
        <f t="shared" si="0"/>
        <v>66.9166255144033</v>
      </c>
      <c r="D13" s="36">
        <f>Cher!D13+'Eure-et-Loir'!D13+Indre!D13+'Indre-et-Loire'!D13+'Loir-et-Cher'!D13+Loiret!D13</f>
        <v>4065185</v>
      </c>
    </row>
    <row r="14" spans="1:4" ht="12">
      <c r="A14" s="32" t="s">
        <v>12</v>
      </c>
      <c r="B14" s="71">
        <f>Cher!B14+'Eure-et-Loir'!B14+Indre!B14+'Indre-et-Loire'!B14+'Loir-et-Cher'!B14+Loiret!B14</f>
        <v>4365</v>
      </c>
      <c r="C14" s="71">
        <f t="shared" si="0"/>
        <v>46.34249713631157</v>
      </c>
      <c r="D14" s="71">
        <f>Cher!D14+'Eure-et-Loir'!D14+Indre!D14+'Indre-et-Loire'!D14+'Loir-et-Cher'!D14+Loiret!D14</f>
        <v>202285</v>
      </c>
    </row>
    <row r="15" spans="1:4" ht="12">
      <c r="A15" s="32" t="s">
        <v>13</v>
      </c>
      <c r="B15" s="72">
        <f>Cher!B15+'Eure-et-Loir'!B15+Indre!B15+'Indre-et-Loire'!B15+'Loir-et-Cher'!B15+Loiret!B15</f>
        <v>238745</v>
      </c>
      <c r="C15" s="71">
        <f t="shared" si="0"/>
        <v>75.23055980229952</v>
      </c>
      <c r="D15" s="71">
        <f>Cher!D15+'Eure-et-Loir'!D15+Indre!D15+'Indre-et-Loire'!D15+'Loir-et-Cher'!D15+Loiret!D15</f>
        <v>17960920</v>
      </c>
    </row>
    <row r="16" spans="1:4" ht="12">
      <c r="A16" s="32" t="s">
        <v>14</v>
      </c>
      <c r="B16" s="72">
        <f>Cher!B16+'Eure-et-Loir'!B16+Indre!B16+'Indre-et-Loire'!B16+'Loir-et-Cher'!B16+Loiret!B16</f>
        <v>71220</v>
      </c>
      <c r="C16" s="71">
        <f t="shared" si="0"/>
        <v>61.91645605167088</v>
      </c>
      <c r="D16" s="71">
        <f>Cher!D16+'Eure-et-Loir'!D16+Indre!D16+'Indre-et-Loire'!D16+'Loir-et-Cher'!D16+Loiret!D16</f>
        <v>4409690</v>
      </c>
    </row>
    <row r="17" spans="1:4" ht="12">
      <c r="A17" s="35" t="s">
        <v>15</v>
      </c>
      <c r="B17" s="36">
        <f>Cher!B17+'Eure-et-Loir'!B17+Indre!B17+'Indre-et-Loire'!B17+'Loir-et-Cher'!B17+Loiret!B17</f>
        <v>309965</v>
      </c>
      <c r="C17" s="71">
        <f t="shared" si="0"/>
        <v>72.17140644911522</v>
      </c>
      <c r="D17" s="36">
        <f>Cher!D17+'Eure-et-Loir'!D17+Indre!D17+'Indre-et-Loire'!D17+'Loir-et-Cher'!D17+Loiret!D17</f>
        <v>22370610</v>
      </c>
    </row>
    <row r="18" spans="1:4" ht="12">
      <c r="A18" s="32" t="s">
        <v>16</v>
      </c>
      <c r="B18" s="71">
        <f>Cher!B18+'Eure-et-Loir'!B18+Indre!B18+'Indre-et-Loire'!B18+'Loir-et-Cher'!B18+Loiret!B18</f>
        <v>5190</v>
      </c>
      <c r="C18" s="71">
        <f t="shared" si="0"/>
        <v>46.932562620423894</v>
      </c>
      <c r="D18" s="71">
        <f>Cher!D18+'Eure-et-Loir'!D18+Indre!D18+'Indre-et-Loire'!D18+'Loir-et-Cher'!D18+Loiret!D18</f>
        <v>243580</v>
      </c>
    </row>
    <row r="19" spans="1:4" ht="12">
      <c r="A19" s="32" t="s">
        <v>17</v>
      </c>
      <c r="B19" s="71">
        <f>Cher!B19+'Eure-et-Loir'!B19+Indre!B19+'Indre-et-Loire'!B19+'Loir-et-Cher'!B19+Loiret!B19</f>
        <v>1135</v>
      </c>
      <c r="C19" s="71">
        <f t="shared" si="0"/>
        <v>42.757709251101325</v>
      </c>
      <c r="D19" s="71">
        <f>Cher!D19+'Eure-et-Loir'!D19+Indre!D19+'Indre-et-Loire'!D19+'Loir-et-Cher'!D19+Loiret!D19</f>
        <v>48530</v>
      </c>
    </row>
    <row r="20" spans="1:4" ht="12">
      <c r="A20" s="35" t="s">
        <v>18</v>
      </c>
      <c r="B20" s="36">
        <f>Cher!B20+'Eure-et-Loir'!B20+Indre!B20+'Indre-et-Loire'!B20+'Loir-et-Cher'!B20+Loiret!B20</f>
        <v>6325</v>
      </c>
      <c r="C20" s="71">
        <f t="shared" si="0"/>
        <v>46.18339920948617</v>
      </c>
      <c r="D20" s="36">
        <f>Cher!D20+'Eure-et-Loir'!D20+Indre!D20+'Indre-et-Loire'!D20+'Loir-et-Cher'!D20+Loiret!D20</f>
        <v>292110</v>
      </c>
    </row>
    <row r="21" spans="1:4" ht="12">
      <c r="A21" s="32" t="s">
        <v>88</v>
      </c>
      <c r="B21" s="71">
        <f>Cher!B21+'Eure-et-Loir'!B21+Indre!B21+'Indre-et-Loire'!B21+'Loir-et-Cher'!B21+Loiret!B21</f>
        <v>96135</v>
      </c>
      <c r="C21" s="94">
        <f t="shared" si="0"/>
        <v>105.0763509647891</v>
      </c>
      <c r="D21" s="94">
        <f>Cher!D21+'Eure-et-Loir'!D21+Indre!D21+'Indre-et-Loire'!D21+'Loir-et-Cher'!D21+Loiret!D21</f>
        <v>10101515</v>
      </c>
    </row>
    <row r="22" spans="1:4" s="73" customFormat="1" ht="12">
      <c r="A22" s="22" t="s">
        <v>19</v>
      </c>
      <c r="B22" s="72">
        <f>Cher!B22+'Eure-et-Loir'!B22+Indre!B22+'Indre-et-Loire'!B22+'Loir-et-Cher'!B22+Loiret!B22</f>
        <v>56610</v>
      </c>
      <c r="C22" s="95">
        <f t="shared" si="0"/>
        <v>119.97244303126656</v>
      </c>
      <c r="D22" s="95">
        <f>Cher!D22+'Eure-et-Loir'!D22+Indre!D22+'Indre-et-Loire'!D22+'Loir-et-Cher'!D22+Loiret!D22</f>
        <v>6791640</v>
      </c>
    </row>
    <row r="23" spans="1:4" s="73" customFormat="1" ht="12">
      <c r="A23" s="22" t="s">
        <v>20</v>
      </c>
      <c r="B23" s="72">
        <f>Cher!B23+'Eure-et-Loir'!B23+Indre!B23+'Indre-et-Loire'!B23+'Loir-et-Cher'!B23+Loiret!B23</f>
        <v>39525</v>
      </c>
      <c r="C23" s="95">
        <f t="shared" si="0"/>
        <v>83.74130297280202</v>
      </c>
      <c r="D23" s="95">
        <f>Cher!D23+'Eure-et-Loir'!D23+Indre!D23+'Indre-et-Loire'!D23+'Loir-et-Cher'!D23+Loiret!D23</f>
        <v>3309875</v>
      </c>
    </row>
    <row r="24" spans="1:4" s="73" customFormat="1" ht="12">
      <c r="A24" s="50" t="s">
        <v>87</v>
      </c>
      <c r="B24" s="71">
        <f>Cher!B24+'Eure-et-Loir'!B24+Indre!B24+'Indre-et-Loire'!B24+'Loir-et-Cher'!B24+Loiret!B24</f>
        <v>6400</v>
      </c>
      <c r="C24" s="94">
        <f t="shared" si="0"/>
        <v>89.90625</v>
      </c>
      <c r="D24" s="94">
        <f>Cher!D24+'Eure-et-Loir'!D24+Indre!D24+'Indre-et-Loire'!D24+'Loir-et-Cher'!D24+Loiret!D24</f>
        <v>575400</v>
      </c>
    </row>
    <row r="25" spans="1:4" ht="12">
      <c r="A25" s="32" t="s">
        <v>21</v>
      </c>
      <c r="B25" s="71">
        <f>Cher!B25+'Eure-et-Loir'!B25+Indre!B25+'Indre-et-Loire'!B25+'Loir-et-Cher'!B25+Loiret!B25</f>
        <v>2460</v>
      </c>
      <c r="C25" s="94">
        <f t="shared" si="0"/>
        <v>28.934959349593495</v>
      </c>
      <c r="D25" s="94">
        <f>Cher!D25+'Eure-et-Loir'!D25+Indre!D25+'Indre-et-Loire'!D25+'Loir-et-Cher'!D25+Loiret!D25</f>
        <v>71180</v>
      </c>
    </row>
    <row r="26" spans="1:4" ht="12">
      <c r="A26" s="39" t="s">
        <v>22</v>
      </c>
      <c r="B26" s="36">
        <f>Cher!B26+'Eure-et-Loir'!B26+Indre!B26+'Indre-et-Loire'!B26+'Loir-et-Cher'!B26+Loiret!B26</f>
        <v>104995</v>
      </c>
      <c r="C26" s="94">
        <f t="shared" si="0"/>
        <v>102.36768417543692</v>
      </c>
      <c r="D26" s="96">
        <f>Cher!D26+'Eure-et-Loir'!D26+Indre!D26+'Indre-et-Loire'!D26+'Loir-et-Cher'!D26+Loiret!D26</f>
        <v>10748095</v>
      </c>
    </row>
    <row r="27" spans="1:4" ht="12">
      <c r="A27" s="32" t="s">
        <v>23</v>
      </c>
      <c r="B27" s="71">
        <f>Cher!B27+'Eure-et-Loir'!B27+Indre!B27+'Indre-et-Loire'!B27+'Loir-et-Cher'!B27+Loiret!B27</f>
        <v>7585</v>
      </c>
      <c r="C27" s="94">
        <f t="shared" si="0"/>
        <v>63.04284772577456</v>
      </c>
      <c r="D27" s="94">
        <f>Cher!D27+'Eure-et-Loir'!D27+Indre!D27+'Indre-et-Loire'!D27+'Loir-et-Cher'!D27+Loiret!D27</f>
        <v>478180</v>
      </c>
    </row>
    <row r="28" spans="1:4" ht="12">
      <c r="A28" s="32" t="s">
        <v>24</v>
      </c>
      <c r="B28" s="71">
        <f>Cher!B28+'Eure-et-Loir'!B28+Indre!B28+'Indre-et-Loire'!B28+'Loir-et-Cher'!B28+Loiret!B28</f>
        <v>22580</v>
      </c>
      <c r="C28" s="71">
        <f t="shared" si="0"/>
        <v>48.642382639503985</v>
      </c>
      <c r="D28" s="71">
        <f>Cher!D28+'Eure-et-Loir'!D28+Indre!D28+'Indre-et-Loire'!D28+'Loir-et-Cher'!D28+Loiret!D28</f>
        <v>1098345</v>
      </c>
    </row>
    <row r="29" spans="1:4" ht="12">
      <c r="A29" s="32" t="s">
        <v>25</v>
      </c>
      <c r="B29" s="71">
        <f>Cher!B29+'Eure-et-Loir'!B29+Indre!B29+'Indre-et-Loire'!B29+'Loir-et-Cher'!B29+Loiret!B29</f>
        <v>23020</v>
      </c>
      <c r="C29" s="71">
        <f t="shared" si="0"/>
        <v>28.96763683753258</v>
      </c>
      <c r="D29" s="71">
        <f>Cher!D29+'Eure-et-Loir'!D29+Indre!D29+'Indre-et-Loire'!D29+'Loir-et-Cher'!D29+Loiret!D29</f>
        <v>666835</v>
      </c>
    </row>
    <row r="30" spans="1:4" ht="12">
      <c r="A30" s="32" t="s">
        <v>26</v>
      </c>
      <c r="B30" s="71">
        <f>Cher!B30+'Eure-et-Loir'!B30+Indre!B30+'Indre-et-Loire'!B30+'Loir-et-Cher'!B30+Loiret!B30</f>
        <v>0</v>
      </c>
      <c r="C30" s="71">
        <v>0</v>
      </c>
      <c r="D30" s="71">
        <f>Cher!D30+'Eure-et-Loir'!D30+Indre!D30+'Indre-et-Loire'!D30+'Loir-et-Cher'!D30+Loiret!D30</f>
        <v>0</v>
      </c>
    </row>
    <row r="31" spans="1:4" ht="12">
      <c r="A31" s="40"/>
      <c r="B31" s="74"/>
      <c r="C31" s="74"/>
      <c r="D31" s="74"/>
    </row>
    <row r="33" ht="12">
      <c r="A33" s="26" t="s">
        <v>27</v>
      </c>
    </row>
    <row r="34" ht="12">
      <c r="A34" s="45" t="s">
        <v>2</v>
      </c>
    </row>
    <row r="35" spans="1:4" ht="12">
      <c r="A35" s="47"/>
      <c r="B35" s="70"/>
      <c r="C35" s="70"/>
      <c r="D35" s="70"/>
    </row>
    <row r="36" spans="1:4" ht="12">
      <c r="A36" s="32" t="s">
        <v>28</v>
      </c>
      <c r="B36" s="71">
        <f>Cher!B36+'Eure-et-Loir'!B36+Indre!B36+'Indre-et-Loire'!B36+'Loir-et-Cher'!B36+Loiret!B36</f>
        <v>284635</v>
      </c>
      <c r="C36" s="71">
        <f aca="true" t="shared" si="1" ref="C36:C41">D36/B36</f>
        <v>31.03037223110299</v>
      </c>
      <c r="D36" s="71">
        <f>Cher!D36+'Eure-et-Loir'!D36+Indre!D36+'Indre-et-Loire'!D36+'Loir-et-Cher'!D36+Loiret!D36</f>
        <v>8832330</v>
      </c>
    </row>
    <row r="37" spans="1:4" ht="12">
      <c r="A37" s="32" t="s">
        <v>29</v>
      </c>
      <c r="B37" s="71">
        <f>Cher!B37+'Eure-et-Loir'!B37+Indre!B37+'Indre-et-Loire'!B37+'Loir-et-Cher'!B37+Loiret!B37</f>
        <v>60</v>
      </c>
      <c r="C37" s="71">
        <f t="shared" si="1"/>
        <v>31.166666666666668</v>
      </c>
      <c r="D37" s="71">
        <f>Cher!D37+'Eure-et-Loir'!D37+Indre!D37+'Indre-et-Loire'!D37+'Loir-et-Cher'!D37+Loiret!D37</f>
        <v>1870</v>
      </c>
    </row>
    <row r="38" spans="1:4" ht="12">
      <c r="A38" s="39" t="s">
        <v>30</v>
      </c>
      <c r="B38" s="36">
        <f>Cher!B38+'Eure-et-Loir'!B38+Indre!B38+'Indre-et-Loire'!B38+'Loir-et-Cher'!B38+Loiret!B38</f>
        <v>284695</v>
      </c>
      <c r="C38" s="71">
        <f t="shared" si="1"/>
        <v>31.03040095540842</v>
      </c>
      <c r="D38" s="36">
        <f>Cher!D38+'Eure-et-Loir'!D38+Indre!D38+'Indre-et-Loire'!D38+'Loir-et-Cher'!D38+Loiret!D38</f>
        <v>8834200</v>
      </c>
    </row>
    <row r="39" spans="1:4" ht="12">
      <c r="A39" s="50" t="s">
        <v>31</v>
      </c>
      <c r="B39" s="71">
        <f>Cher!B39+'Eure-et-Loir'!B39+Indre!B39+'Indre-et-Loire'!B39+'Loir-et-Cher'!B39+Loiret!B39</f>
        <v>109165</v>
      </c>
      <c r="C39" s="94">
        <f t="shared" si="1"/>
        <v>29.241698346539643</v>
      </c>
      <c r="D39" s="94">
        <f>Cher!D39+'Eure-et-Loir'!D39+Indre!D39+'Indre-et-Loire'!D39+'Loir-et-Cher'!D39+Loiret!D39</f>
        <v>3192170</v>
      </c>
    </row>
    <row r="40" spans="1:4" ht="12">
      <c r="A40" s="32" t="s">
        <v>32</v>
      </c>
      <c r="B40" s="71">
        <f>Cher!B40+'Eure-et-Loir'!B40+Indre!B40+'Indre-et-Loire'!B40+'Loir-et-Cher'!B40+Loiret!B40</f>
        <v>4100</v>
      </c>
      <c r="C40" s="94">
        <f t="shared" si="1"/>
        <v>24.6890243902439</v>
      </c>
      <c r="D40" s="94">
        <f>Cher!D40+'Eure-et-Loir'!D40+Indre!D40+'Indre-et-Loire'!D40+'Loir-et-Cher'!D40+Loiret!D40</f>
        <v>101225</v>
      </c>
    </row>
    <row r="41" spans="1:4" ht="12">
      <c r="A41" s="40" t="s">
        <v>33</v>
      </c>
      <c r="B41" s="75">
        <f>Cher!B41+'Eure-et-Loir'!B41+Indre!B41+'Indre-et-Loire'!B41+'Loir-et-Cher'!B41+Loiret!B41</f>
        <v>7670</v>
      </c>
      <c r="C41" s="75">
        <f t="shared" si="1"/>
        <v>21.619295958279007</v>
      </c>
      <c r="D41" s="75">
        <f>Cher!D41+'Eure-et-Loir'!D41+Indre!D41+'Indre-et-Loire'!D41+'Loir-et-Cher'!D41+Loiret!D41</f>
        <v>165820</v>
      </c>
    </row>
    <row r="42" ht="12">
      <c r="A42" s="26"/>
    </row>
    <row r="43" ht="12">
      <c r="A43" s="26" t="s">
        <v>34</v>
      </c>
    </row>
    <row r="44" ht="12">
      <c r="A44" s="45" t="s">
        <v>35</v>
      </c>
    </row>
    <row r="45" spans="1:4" ht="12">
      <c r="A45" s="47"/>
      <c r="B45" s="70"/>
      <c r="C45" s="70"/>
      <c r="D45" s="70"/>
    </row>
    <row r="46" spans="1:4" ht="12">
      <c r="A46" s="32" t="s">
        <v>36</v>
      </c>
      <c r="B46" s="71">
        <f>Cher!B46+'Eure-et-Loir'!B46+Indre!B46+'Indre-et-Loire'!B46+'Loir-et-Cher'!B46+Loiret!B46</f>
        <v>21130</v>
      </c>
      <c r="C46" s="94">
        <f>D46/B46</f>
        <v>832.4183625177473</v>
      </c>
      <c r="D46" s="94">
        <f>Cher!D46+'Eure-et-Loir'!D46+Indre!D46+'Indre-et-Loire'!D46+'Loir-et-Cher'!D46+Loiret!D46</f>
        <v>17589000</v>
      </c>
    </row>
    <row r="47" spans="1:4" ht="12">
      <c r="A47" s="54"/>
      <c r="B47" s="74"/>
      <c r="C47" s="74"/>
      <c r="D47" s="74"/>
    </row>
    <row r="48" ht="12">
      <c r="A48" s="56"/>
    </row>
    <row r="49" ht="12">
      <c r="A49" s="26" t="s">
        <v>37</v>
      </c>
    </row>
    <row r="50" ht="12">
      <c r="A50" s="57" t="s">
        <v>38</v>
      </c>
    </row>
    <row r="51" spans="1:4" ht="12">
      <c r="A51" s="47"/>
      <c r="B51" s="70"/>
      <c r="C51" s="70"/>
      <c r="D51" s="70"/>
    </row>
    <row r="52" spans="1:4" ht="12">
      <c r="A52" s="32" t="s">
        <v>39</v>
      </c>
      <c r="B52" s="71">
        <f>Cher!B52+'Eure-et-Loir'!B52+Indre!B52+'Indre-et-Loire'!B52+'Loir-et-Cher'!B52+Loiret!B52</f>
        <v>0</v>
      </c>
      <c r="C52" s="94">
        <v>0</v>
      </c>
      <c r="D52" s="94">
        <f>Cher!D52+'Eure-et-Loir'!D52+Indre!D52+'Indre-et-Loire'!D52+'Loir-et-Cher'!D52+Loiret!D52</f>
        <v>0</v>
      </c>
    </row>
    <row r="53" spans="1:4" ht="12">
      <c r="A53" s="32" t="s">
        <v>40</v>
      </c>
      <c r="B53" s="71">
        <f>Cher!B53+'Eure-et-Loir'!B53+Indre!B53+'Indre-et-Loire'!B53+'Loir-et-Cher'!B53+Loiret!B53</f>
        <v>12915</v>
      </c>
      <c r="C53" s="94">
        <f>D53/B53</f>
        <v>467.8087495160666</v>
      </c>
      <c r="D53" s="94">
        <f>Cher!D53+'Eure-et-Loir'!D53+Indre!D53+'Indre-et-Loire'!D53+'Loir-et-Cher'!D53+Loiret!D53</f>
        <v>6041750</v>
      </c>
    </row>
    <row r="54" spans="1:4" ht="12">
      <c r="A54" s="54"/>
      <c r="B54" s="74"/>
      <c r="C54" s="74"/>
      <c r="D54" s="74"/>
    </row>
    <row r="55" ht="12">
      <c r="A55" s="58"/>
    </row>
    <row r="56" ht="12">
      <c r="A56" s="26" t="s">
        <v>41</v>
      </c>
    </row>
    <row r="57" ht="12">
      <c r="A57" s="27" t="s">
        <v>2</v>
      </c>
    </row>
    <row r="58" spans="1:4" ht="12">
      <c r="A58" s="47"/>
      <c r="B58" s="70"/>
      <c r="C58" s="70"/>
      <c r="D58" s="70"/>
    </row>
    <row r="59" spans="1:4" ht="12">
      <c r="A59" s="32" t="s">
        <v>42</v>
      </c>
      <c r="B59" s="71">
        <f>Cher!B59+'Eure-et-Loir'!B59+Indre!B59+'Indre-et-Loire'!B59+'Loir-et-Cher'!B59+Loiret!B59</f>
        <v>11830</v>
      </c>
      <c r="C59" s="71">
        <f>D59/B59</f>
        <v>24.505494505494507</v>
      </c>
      <c r="D59" s="71">
        <f>Cher!D59+'Eure-et-Loir'!D59+Indre!D59+'Indre-et-Loire'!D59+'Loir-et-Cher'!D59+Loiret!D59</f>
        <v>289900</v>
      </c>
    </row>
    <row r="60" spans="1:4" ht="12">
      <c r="A60" s="32" t="s">
        <v>43</v>
      </c>
      <c r="B60" s="71">
        <f>Cher!B60+'Eure-et-Loir'!B60+Indre!B60+'Indre-et-Loire'!B60+'Loir-et-Cher'!B60+Loiret!B60</f>
        <v>26095</v>
      </c>
      <c r="C60" s="71">
        <f>D60/B60</f>
        <v>31.603755508718145</v>
      </c>
      <c r="D60" s="71">
        <f>Cher!D60+'Eure-et-Loir'!D60+Indre!D60+'Indre-et-Loire'!D60+'Loir-et-Cher'!D60+Loiret!D60</f>
        <v>824700</v>
      </c>
    </row>
    <row r="61" spans="1:4" ht="12">
      <c r="A61" s="32" t="s">
        <v>44</v>
      </c>
      <c r="B61" s="71">
        <f>Cher!B61+'Eure-et-Loir'!B61+Indre!B61+'Indre-et-Loire'!B61+'Loir-et-Cher'!B61+Loiret!B61</f>
        <v>385</v>
      </c>
      <c r="C61" s="71">
        <f>D61/B61</f>
        <v>23.727272727272727</v>
      </c>
      <c r="D61" s="71">
        <f>Cher!D61+'Eure-et-Loir'!D61+Indre!D61+'Indre-et-Loire'!D61+'Loir-et-Cher'!D61+Loiret!D61</f>
        <v>9135</v>
      </c>
    </row>
    <row r="62" spans="1:4" ht="12">
      <c r="A62" s="40"/>
      <c r="B62" s="74"/>
      <c r="C62" s="74"/>
      <c r="D62" s="74"/>
    </row>
    <row r="63" ht="12">
      <c r="A63" s="26"/>
    </row>
    <row r="64" spans="1:4" ht="12">
      <c r="A64" s="47"/>
      <c r="B64" s="70"/>
      <c r="C64" s="70"/>
      <c r="D64" s="70"/>
    </row>
    <row r="65" spans="1:5" ht="12">
      <c r="A65" s="32" t="s">
        <v>45</v>
      </c>
      <c r="B65" s="71">
        <f>Cher!B65+'Eure-et-Loir'!B65+Indre!B65+'Indre-et-Loire'!B65+'Loir-et-Cher'!B65+Loiret!B65</f>
        <v>26920</v>
      </c>
      <c r="C65" s="94">
        <f>D65/B65</f>
        <v>123.39710252600297</v>
      </c>
      <c r="D65" s="94">
        <f>Cher!D65+'Eure-et-Loir'!D65+Indre!D65+'Indre-et-Loire'!D65+'Loir-et-Cher'!D65+Loiret!D65</f>
        <v>3321850</v>
      </c>
      <c r="E65" s="97"/>
    </row>
    <row r="66" spans="1:4" ht="12">
      <c r="A66" s="40"/>
      <c r="B66" s="74"/>
      <c r="C66" s="74"/>
      <c r="D66" s="74"/>
    </row>
    <row r="67" ht="12">
      <c r="A67" s="61"/>
    </row>
    <row r="68" spans="1:4" ht="12">
      <c r="A68" s="47"/>
      <c r="B68" s="76"/>
      <c r="C68" s="77"/>
      <c r="D68" s="77"/>
    </row>
    <row r="69" spans="1:4" ht="12">
      <c r="A69" s="32" t="s">
        <v>46</v>
      </c>
      <c r="B69" s="71">
        <f>Cher!B69+'Eure-et-Loir'!B69+Indre!B69+'Indre-et-Loire'!B69+'Loir-et-Cher'!B69+Loiret!B69</f>
        <v>74695</v>
      </c>
      <c r="C69" s="77"/>
      <c r="D69" s="77"/>
    </row>
    <row r="70" spans="1:4" ht="12">
      <c r="A70" s="40"/>
      <c r="B70" s="78"/>
      <c r="C70" s="77"/>
      <c r="D70" s="77"/>
    </row>
    <row r="71" spans="1:2" ht="12">
      <c r="A71" s="65"/>
      <c r="B71" s="79"/>
    </row>
    <row r="72" ht="12">
      <c r="A72" s="23" t="s">
        <v>85</v>
      </c>
    </row>
  </sheetData>
  <sheetProtection/>
  <mergeCells count="1">
    <mergeCell ref="A1:D1"/>
  </mergeCells>
  <printOptions/>
  <pageMargins left="0.7479166666666667" right="0.7479166666666667" top="0.9840277777777777" bottom="0.9840277777777777" header="0.5118055555555555" footer="0.49236111111111114"/>
  <pageSetup fitToHeight="1" fitToWidth="1" horizontalDpi="600" verticalDpi="600" orientation="portrait" paperSize="9" scale="82" r:id="rId1"/>
  <headerFooter alignWithMargins="0">
    <oddFooter>&amp;LSRISE Centre-Val de Loire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zoomScalePageLayoutView="0" workbookViewId="0" topLeftCell="A1">
      <selection activeCell="A1" sqref="A1:V1"/>
    </sheetView>
  </sheetViews>
  <sheetFormatPr defaultColWidth="11.421875" defaultRowHeight="12.75"/>
  <cols>
    <col min="1" max="1" width="33.421875" style="67" customWidth="1"/>
    <col min="2" max="3" width="11.421875" style="67" customWidth="1"/>
    <col min="4" max="4" width="10.421875" style="67" customWidth="1"/>
    <col min="5" max="16384" width="11.421875" style="67" customWidth="1"/>
  </cols>
  <sheetData>
    <row r="1" spans="1:22" ht="12">
      <c r="A1" s="170" t="s">
        <v>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3" spans="1:22" ht="14.25">
      <c r="A3" s="171" t="s">
        <v>91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5" spans="2:22" ht="12">
      <c r="B5" s="168" t="s">
        <v>53</v>
      </c>
      <c r="C5" s="168"/>
      <c r="D5" s="168"/>
      <c r="E5" s="169" t="s">
        <v>54</v>
      </c>
      <c r="F5" s="169"/>
      <c r="G5" s="169"/>
      <c r="H5" s="168" t="s">
        <v>55</v>
      </c>
      <c r="I5" s="168"/>
      <c r="J5" s="168"/>
      <c r="K5" s="169" t="s">
        <v>56</v>
      </c>
      <c r="L5" s="169"/>
      <c r="M5" s="169"/>
      <c r="N5" s="168" t="s">
        <v>57</v>
      </c>
      <c r="O5" s="168"/>
      <c r="P5" s="168"/>
      <c r="Q5" s="169" t="s">
        <v>58</v>
      </c>
      <c r="R5" s="169"/>
      <c r="S5" s="169"/>
      <c r="T5" s="169" t="s">
        <v>86</v>
      </c>
      <c r="U5" s="169"/>
      <c r="V5" s="169"/>
    </row>
    <row r="6" spans="1:22" ht="12">
      <c r="A6" s="80"/>
      <c r="B6" s="168"/>
      <c r="C6" s="168"/>
      <c r="D6" s="168"/>
      <c r="E6" s="169"/>
      <c r="F6" s="169"/>
      <c r="G6" s="169"/>
      <c r="H6" s="168"/>
      <c r="I6" s="168"/>
      <c r="J6" s="168"/>
      <c r="K6" s="169"/>
      <c r="L6" s="169"/>
      <c r="M6" s="169"/>
      <c r="N6" s="168"/>
      <c r="O6" s="168"/>
      <c r="P6" s="168"/>
      <c r="Q6" s="169"/>
      <c r="R6" s="169"/>
      <c r="S6" s="169"/>
      <c r="T6" s="169"/>
      <c r="U6" s="169"/>
      <c r="V6" s="169"/>
    </row>
    <row r="7" spans="1:22" ht="12">
      <c r="A7" s="26" t="s">
        <v>1</v>
      </c>
      <c r="B7" s="168"/>
      <c r="C7" s="168"/>
      <c r="D7" s="168"/>
      <c r="E7" s="169"/>
      <c r="F7" s="169"/>
      <c r="G7" s="169"/>
      <c r="H7" s="168"/>
      <c r="I7" s="168"/>
      <c r="J7" s="168"/>
      <c r="K7" s="169"/>
      <c r="L7" s="169"/>
      <c r="M7" s="169"/>
      <c r="N7" s="168"/>
      <c r="O7" s="168"/>
      <c r="P7" s="168"/>
      <c r="Q7" s="169"/>
      <c r="R7" s="169"/>
      <c r="S7" s="169"/>
      <c r="T7" s="169"/>
      <c r="U7" s="169"/>
      <c r="V7" s="169"/>
    </row>
    <row r="8" spans="1:22" ht="12">
      <c r="A8" s="27" t="s">
        <v>2</v>
      </c>
      <c r="B8" s="81" t="s">
        <v>3</v>
      </c>
      <c r="C8" s="81" t="s">
        <v>4</v>
      </c>
      <c r="D8" s="81" t="s">
        <v>5</v>
      </c>
      <c r="E8" s="81" t="s">
        <v>3</v>
      </c>
      <c r="F8" s="81" t="s">
        <v>4</v>
      </c>
      <c r="G8" s="81" t="s">
        <v>5</v>
      </c>
      <c r="H8" s="81" t="s">
        <v>3</v>
      </c>
      <c r="I8" s="81" t="s">
        <v>4</v>
      </c>
      <c r="J8" s="81" t="s">
        <v>5</v>
      </c>
      <c r="K8" s="81" t="s">
        <v>3</v>
      </c>
      <c r="L8" s="81" t="s">
        <v>4</v>
      </c>
      <c r="M8" s="81" t="s">
        <v>5</v>
      </c>
      <c r="N8" s="81" t="s">
        <v>3</v>
      </c>
      <c r="O8" s="81" t="s">
        <v>4</v>
      </c>
      <c r="P8" s="81" t="s">
        <v>5</v>
      </c>
      <c r="Q8" s="81" t="s">
        <v>3</v>
      </c>
      <c r="R8" s="81" t="s">
        <v>4</v>
      </c>
      <c r="S8" s="81" t="s">
        <v>5</v>
      </c>
      <c r="T8" s="81" t="s">
        <v>3</v>
      </c>
      <c r="U8" s="81" t="s">
        <v>4</v>
      </c>
      <c r="V8" s="81" t="s">
        <v>5</v>
      </c>
    </row>
    <row r="9" spans="1:22" ht="12">
      <c r="A9" s="29"/>
      <c r="B9" s="82"/>
      <c r="C9" s="70"/>
      <c r="D9" s="82"/>
      <c r="E9" s="82"/>
      <c r="F9" s="70"/>
      <c r="G9" s="82"/>
      <c r="H9" s="82"/>
      <c r="I9" s="70"/>
      <c r="J9" s="82"/>
      <c r="K9" s="82"/>
      <c r="L9" s="70"/>
      <c r="M9" s="82"/>
      <c r="N9" s="82"/>
      <c r="O9" s="70"/>
      <c r="P9" s="82"/>
      <c r="Q9" s="82"/>
      <c r="R9" s="70"/>
      <c r="S9" s="82"/>
      <c r="T9" s="70"/>
      <c r="U9" s="70"/>
      <c r="V9" s="70"/>
    </row>
    <row r="10" spans="1:22" ht="12">
      <c r="A10" s="32" t="s">
        <v>6</v>
      </c>
      <c r="B10" s="72">
        <f>Cher!B8</f>
        <v>98115</v>
      </c>
      <c r="C10" s="71">
        <f>Cher!C8</f>
        <v>65</v>
      </c>
      <c r="D10" s="71">
        <f>Cher!D8</f>
        <v>6377475</v>
      </c>
      <c r="E10" s="72">
        <f>'Eure-et-Loir'!B8</f>
        <v>148945</v>
      </c>
      <c r="F10" s="71">
        <f>'Eure-et-Loir'!C8</f>
        <v>81</v>
      </c>
      <c r="G10" s="71">
        <f>'Eure-et-Loir'!D8</f>
        <v>12064545</v>
      </c>
      <c r="H10" s="71">
        <f>Indre!B8</f>
        <v>95010</v>
      </c>
      <c r="I10" s="71">
        <f>Indre!C8</f>
        <v>68</v>
      </c>
      <c r="J10" s="71">
        <f>Indre!D8</f>
        <v>6460680</v>
      </c>
      <c r="K10" s="72">
        <f>'Indre-et-Loire'!B8</f>
        <v>95420</v>
      </c>
      <c r="L10" s="71">
        <f>'Indre-et-Loire'!C8</f>
        <v>71</v>
      </c>
      <c r="M10" s="71">
        <f>'Indre-et-Loire'!D8</f>
        <v>6774820</v>
      </c>
      <c r="N10" s="71">
        <f>'Loir-et-Cher'!B8</f>
        <v>78630</v>
      </c>
      <c r="O10" s="71">
        <f>'Loir-et-Cher'!C8</f>
        <v>72</v>
      </c>
      <c r="P10" s="71">
        <f>'Loir-et-Cher'!D8</f>
        <v>5661360</v>
      </c>
      <c r="Q10" s="71">
        <f>Loiret!B8</f>
        <v>87125</v>
      </c>
      <c r="R10" s="71">
        <f>Loiret!C8</f>
        <v>69</v>
      </c>
      <c r="S10" s="71">
        <f>Loiret!D8</f>
        <v>6011625</v>
      </c>
      <c r="T10" s="71">
        <f>B10+E10+H10+K10+N10+Q10</f>
        <v>603245</v>
      </c>
      <c r="U10" s="83">
        <f>V10/T10</f>
        <v>71.86218700527978</v>
      </c>
      <c r="V10" s="71">
        <f>D10+G10+J10+M10+P10+S10</f>
        <v>43350505</v>
      </c>
    </row>
    <row r="11" spans="1:22" ht="12">
      <c r="A11" s="32" t="s">
        <v>7</v>
      </c>
      <c r="B11" s="71">
        <f>Cher!B9</f>
        <v>335</v>
      </c>
      <c r="C11" s="71">
        <f>Cher!C9</f>
        <v>59</v>
      </c>
      <c r="D11" s="71">
        <f>Cher!D9</f>
        <v>19765</v>
      </c>
      <c r="E11" s="71">
        <f>'Eure-et-Loir'!B9</f>
        <v>105</v>
      </c>
      <c r="F11" s="71">
        <f>'Eure-et-Loir'!C9</f>
        <v>75</v>
      </c>
      <c r="G11" s="71">
        <f>'Eure-et-Loir'!D9</f>
        <v>7875</v>
      </c>
      <c r="H11" s="71">
        <f>Indre!B9</f>
        <v>190</v>
      </c>
      <c r="I11" s="71">
        <f>Indre!C9</f>
        <v>62</v>
      </c>
      <c r="J11" s="71">
        <f>Indre!D9</f>
        <v>11780</v>
      </c>
      <c r="K11" s="71">
        <f>'Indre-et-Loire'!B9</f>
        <v>125</v>
      </c>
      <c r="L11" s="71">
        <f>'Indre-et-Loire'!C9</f>
        <v>66</v>
      </c>
      <c r="M11" s="71">
        <f>'Indre-et-Loire'!D9</f>
        <v>8250</v>
      </c>
      <c r="N11" s="71">
        <f>'Loir-et-Cher'!B9</f>
        <v>55</v>
      </c>
      <c r="O11" s="71">
        <f>'Loir-et-Cher'!C9</f>
        <v>67</v>
      </c>
      <c r="P11" s="71">
        <f>'Loir-et-Cher'!D9</f>
        <v>3685</v>
      </c>
      <c r="Q11" s="71">
        <f>Loiret!B9</f>
        <v>275</v>
      </c>
      <c r="R11" s="71">
        <f>Loiret!C9</f>
        <v>64</v>
      </c>
      <c r="S11" s="71">
        <f>Loiret!D9</f>
        <v>17600</v>
      </c>
      <c r="T11" s="71">
        <f aca="true" t="shared" si="0" ref="T11:T32">B11+E11+H11+K11+N11+Q11</f>
        <v>1085</v>
      </c>
      <c r="U11" s="83">
        <f>V11/T11</f>
        <v>63.55299539170507</v>
      </c>
      <c r="V11" s="71">
        <f aca="true" t="shared" si="1" ref="V11:V32">D11+G11+J11+M11+P11+S11</f>
        <v>68955</v>
      </c>
    </row>
    <row r="12" spans="1:22" ht="12">
      <c r="A12" s="35" t="s">
        <v>8</v>
      </c>
      <c r="B12" s="36">
        <f>Cher!B10</f>
        <v>98450</v>
      </c>
      <c r="C12" s="36">
        <f>Cher!C10</f>
        <v>64.97958354494668</v>
      </c>
      <c r="D12" s="36">
        <f>Cher!D10</f>
        <v>6397240</v>
      </c>
      <c r="E12" s="36">
        <f>'Eure-et-Loir'!B10</f>
        <v>149050</v>
      </c>
      <c r="F12" s="36">
        <f>'Eure-et-Loir'!C10</f>
        <v>80.99577323045958</v>
      </c>
      <c r="G12" s="36">
        <f>'Eure-et-Loir'!D10</f>
        <v>12072420</v>
      </c>
      <c r="H12" s="36">
        <f>Indre!B10</f>
        <v>95200</v>
      </c>
      <c r="I12" s="36">
        <f>Indre!C10</f>
        <v>67.98802521008403</v>
      </c>
      <c r="J12" s="36">
        <f>Indre!D10</f>
        <v>6472460</v>
      </c>
      <c r="K12" s="36">
        <f>'Indre-et-Loire'!B10</f>
        <v>95545</v>
      </c>
      <c r="L12" s="36">
        <f>'Indre-et-Loire'!C10</f>
        <v>70.99345857972683</v>
      </c>
      <c r="M12" s="36">
        <f>'Indre-et-Loire'!D10</f>
        <v>6783070</v>
      </c>
      <c r="N12" s="36">
        <f>'Loir-et-Cher'!B10</f>
        <v>78685</v>
      </c>
      <c r="O12" s="36">
        <f>'Loir-et-Cher'!C10</f>
        <v>71.99650505178877</v>
      </c>
      <c r="P12" s="36">
        <f>'Loir-et-Cher'!D10</f>
        <v>5665045</v>
      </c>
      <c r="Q12" s="36">
        <f>Loiret!B10</f>
        <v>87400</v>
      </c>
      <c r="R12" s="36">
        <f>Loiret!C10</f>
        <v>68.98426773455378</v>
      </c>
      <c r="S12" s="36">
        <f>Loiret!D10</f>
        <v>6029225</v>
      </c>
      <c r="T12" s="36">
        <f t="shared" si="0"/>
        <v>604330</v>
      </c>
      <c r="U12" s="37">
        <f aca="true" t="shared" si="2" ref="U12:U31">V12/T12</f>
        <v>71.8472688762762</v>
      </c>
      <c r="V12" s="36">
        <f t="shared" si="1"/>
        <v>43419460</v>
      </c>
    </row>
    <row r="13" spans="1:22" ht="12">
      <c r="A13" s="32" t="s">
        <v>9</v>
      </c>
      <c r="B13" s="71">
        <f>Cher!B11</f>
        <v>1930</v>
      </c>
      <c r="C13" s="71">
        <f>Cher!C11</f>
        <v>56</v>
      </c>
      <c r="D13" s="71">
        <f>Cher!D11</f>
        <v>108080</v>
      </c>
      <c r="E13" s="71">
        <f>'Eure-et-Loir'!B11</f>
        <v>24440</v>
      </c>
      <c r="F13" s="71">
        <f>'Eure-et-Loir'!C11</f>
        <v>70</v>
      </c>
      <c r="G13" s="71">
        <f>'Eure-et-Loir'!D11</f>
        <v>1710800</v>
      </c>
      <c r="H13" s="71">
        <f>Indre!B11</f>
        <v>1360</v>
      </c>
      <c r="I13" s="71">
        <f>Indre!C11</f>
        <v>56</v>
      </c>
      <c r="J13" s="71">
        <f>Indre!D11</f>
        <v>76160</v>
      </c>
      <c r="K13" s="71">
        <f>'Indre-et-Loire'!B11</f>
        <v>1625</v>
      </c>
      <c r="L13" s="71">
        <f>'Indre-et-Loire'!C11</f>
        <v>60</v>
      </c>
      <c r="M13" s="71">
        <f>'Indre-et-Loire'!D11</f>
        <v>97500</v>
      </c>
      <c r="N13" s="71">
        <f>'Loir-et-Cher'!B11</f>
        <v>10250</v>
      </c>
      <c r="O13" s="71">
        <f>'Loir-et-Cher'!C11</f>
        <v>63</v>
      </c>
      <c r="P13" s="71">
        <f>'Loir-et-Cher'!D11</f>
        <v>645750</v>
      </c>
      <c r="Q13" s="71">
        <f>Loiret!B11</f>
        <v>19115</v>
      </c>
      <c r="R13" s="71">
        <f>Loiret!C11</f>
        <v>68</v>
      </c>
      <c r="S13" s="71">
        <f>Loiret!D11</f>
        <v>1299820</v>
      </c>
      <c r="T13" s="71">
        <f t="shared" si="0"/>
        <v>58720</v>
      </c>
      <c r="U13" s="83">
        <f t="shared" si="2"/>
        <v>67.0659059945504</v>
      </c>
      <c r="V13" s="71">
        <f t="shared" si="1"/>
        <v>3938110</v>
      </c>
    </row>
    <row r="14" spans="1:22" ht="12">
      <c r="A14" s="32" t="s">
        <v>10</v>
      </c>
      <c r="B14" s="71">
        <f>Cher!B12</f>
        <v>125</v>
      </c>
      <c r="C14" s="71">
        <f>Cher!C12</f>
        <v>54</v>
      </c>
      <c r="D14" s="71">
        <f>Cher!D12</f>
        <v>6750</v>
      </c>
      <c r="E14" s="71">
        <f>'Eure-et-Loir'!B12</f>
        <v>765</v>
      </c>
      <c r="F14" s="71">
        <f>'Eure-et-Loir'!C12</f>
        <v>67</v>
      </c>
      <c r="G14" s="71">
        <f>'Eure-et-Loir'!D12</f>
        <v>51255</v>
      </c>
      <c r="H14" s="71">
        <f>Indre!B12</f>
        <v>80</v>
      </c>
      <c r="I14" s="71">
        <f>Indre!C12</f>
        <v>51</v>
      </c>
      <c r="J14" s="71">
        <f>Indre!D12</f>
        <v>4080</v>
      </c>
      <c r="K14" s="71">
        <f>'Indre-et-Loire'!B12</f>
        <v>45</v>
      </c>
      <c r="L14" s="71">
        <f>'Indre-et-Loire'!C12</f>
        <v>54</v>
      </c>
      <c r="M14" s="71">
        <f>'Indre-et-Loire'!D12</f>
        <v>2430</v>
      </c>
      <c r="N14" s="71">
        <f>'Loir-et-Cher'!B12</f>
        <v>400</v>
      </c>
      <c r="O14" s="71">
        <f>'Loir-et-Cher'!C12</f>
        <v>58</v>
      </c>
      <c r="P14" s="71">
        <f>'Loir-et-Cher'!D12</f>
        <v>23200</v>
      </c>
      <c r="Q14" s="71">
        <f>Loiret!B12</f>
        <v>615</v>
      </c>
      <c r="R14" s="71">
        <f>Loiret!C12</f>
        <v>64</v>
      </c>
      <c r="S14" s="71">
        <f>Loiret!D12</f>
        <v>39360</v>
      </c>
      <c r="T14" s="71">
        <f t="shared" si="0"/>
        <v>2030</v>
      </c>
      <c r="U14" s="83">
        <f t="shared" si="2"/>
        <v>62.59852216748769</v>
      </c>
      <c r="V14" s="71">
        <f t="shared" si="1"/>
        <v>127075</v>
      </c>
    </row>
    <row r="15" spans="1:22" ht="12">
      <c r="A15" s="35" t="s">
        <v>11</v>
      </c>
      <c r="B15" s="36">
        <f>Cher!B13</f>
        <v>2055</v>
      </c>
      <c r="C15" s="36">
        <f>Cher!C13</f>
        <v>55.87834549878345</v>
      </c>
      <c r="D15" s="36">
        <f>Cher!D13</f>
        <v>114830</v>
      </c>
      <c r="E15" s="36">
        <f>'Eure-et-Loir'!B13</f>
        <v>25205</v>
      </c>
      <c r="F15" s="36">
        <f>'Eure-et-Loir'!C13</f>
        <v>69.90894663757192</v>
      </c>
      <c r="G15" s="36">
        <f>'Eure-et-Loir'!D13</f>
        <v>1762055</v>
      </c>
      <c r="H15" s="36">
        <f>Indre!B13</f>
        <v>1440</v>
      </c>
      <c r="I15" s="36">
        <f>Indre!C13</f>
        <v>55.72222222222222</v>
      </c>
      <c r="J15" s="36">
        <f>Indre!D13</f>
        <v>80240</v>
      </c>
      <c r="K15" s="36">
        <f>'Indre-et-Loire'!B13</f>
        <v>1670</v>
      </c>
      <c r="L15" s="36">
        <f>'Indre-et-Loire'!C13</f>
        <v>59.83832335329341</v>
      </c>
      <c r="M15" s="36">
        <f>'Indre-et-Loire'!D13</f>
        <v>99930</v>
      </c>
      <c r="N15" s="36">
        <f>'Loir-et-Cher'!B13</f>
        <v>10650</v>
      </c>
      <c r="O15" s="36">
        <f>'Loir-et-Cher'!C13</f>
        <v>62.81220657276995</v>
      </c>
      <c r="P15" s="36">
        <f>'Loir-et-Cher'!D13</f>
        <v>668950</v>
      </c>
      <c r="Q15" s="36">
        <f>Loiret!B13</f>
        <v>19730</v>
      </c>
      <c r="R15" s="36">
        <f>Loiret!C13</f>
        <v>67.87531677648252</v>
      </c>
      <c r="S15" s="36">
        <f>Loiret!D13</f>
        <v>1339180</v>
      </c>
      <c r="T15" s="36">
        <f t="shared" si="0"/>
        <v>60750</v>
      </c>
      <c r="U15" s="37">
        <f t="shared" si="2"/>
        <v>66.9166255144033</v>
      </c>
      <c r="V15" s="36">
        <f t="shared" si="1"/>
        <v>4065185</v>
      </c>
    </row>
    <row r="16" spans="1:22" ht="12">
      <c r="A16" s="32" t="s">
        <v>12</v>
      </c>
      <c r="B16" s="71">
        <f>Cher!B14</f>
        <v>840</v>
      </c>
      <c r="C16" s="71">
        <f>Cher!C14</f>
        <v>42</v>
      </c>
      <c r="D16" s="71">
        <f>Cher!D14</f>
        <v>35280</v>
      </c>
      <c r="E16" s="71">
        <f>'Eure-et-Loir'!B14</f>
        <v>730</v>
      </c>
      <c r="F16" s="71">
        <f>'Eure-et-Loir'!C14</f>
        <v>55</v>
      </c>
      <c r="G16" s="71">
        <f>'Eure-et-Loir'!D14</f>
        <v>40150</v>
      </c>
      <c r="H16" s="71">
        <f>Indre!B14</f>
        <v>230</v>
      </c>
      <c r="I16" s="71">
        <f>Indre!C14</f>
        <v>43</v>
      </c>
      <c r="J16" s="71">
        <f>Indre!D14</f>
        <v>9890</v>
      </c>
      <c r="K16" s="71">
        <f>'Indre-et-Loire'!B14</f>
        <v>490</v>
      </c>
      <c r="L16" s="71">
        <f>'Indre-et-Loire'!C14</f>
        <v>43</v>
      </c>
      <c r="M16" s="71">
        <f>'Indre-et-Loire'!D14</f>
        <v>21070</v>
      </c>
      <c r="N16" s="71">
        <f>'Loir-et-Cher'!B14</f>
        <v>1260</v>
      </c>
      <c r="O16" s="71">
        <f>'Loir-et-Cher'!C14</f>
        <v>47</v>
      </c>
      <c r="P16" s="71">
        <f>'Loir-et-Cher'!D14</f>
        <v>59220</v>
      </c>
      <c r="Q16" s="71">
        <f>Loiret!B14</f>
        <v>815</v>
      </c>
      <c r="R16" s="71">
        <f>Loiret!C14</f>
        <v>45</v>
      </c>
      <c r="S16" s="71">
        <f>Loiret!D14</f>
        <v>36675</v>
      </c>
      <c r="T16" s="71">
        <f t="shared" si="0"/>
        <v>4365</v>
      </c>
      <c r="U16" s="83">
        <f t="shared" si="2"/>
        <v>46.34249713631157</v>
      </c>
      <c r="V16" s="71">
        <f t="shared" si="1"/>
        <v>202285</v>
      </c>
    </row>
    <row r="17" spans="1:22" ht="12">
      <c r="A17" s="32" t="s">
        <v>13</v>
      </c>
      <c r="B17" s="71">
        <f>Cher!B15</f>
        <v>46535</v>
      </c>
      <c r="C17" s="71">
        <f>Cher!C15</f>
        <v>68</v>
      </c>
      <c r="D17" s="71">
        <f>Cher!D15</f>
        <v>3164380</v>
      </c>
      <c r="E17" s="71">
        <f>'Eure-et-Loir'!B15</f>
        <v>64245</v>
      </c>
      <c r="F17" s="71">
        <f>'Eure-et-Loir'!C15</f>
        <v>84</v>
      </c>
      <c r="G17" s="71">
        <f>'Eure-et-Loir'!D15</f>
        <v>5396580</v>
      </c>
      <c r="H17" s="71">
        <f>Indre!B15</f>
        <v>40595</v>
      </c>
      <c r="I17" s="71">
        <f>Indre!C15</f>
        <v>69</v>
      </c>
      <c r="J17" s="71">
        <f>Indre!D15</f>
        <v>2801055</v>
      </c>
      <c r="K17" s="71">
        <f>'Indre-et-Loire'!B15</f>
        <v>25475</v>
      </c>
      <c r="L17" s="71">
        <f>'Indre-et-Loire'!C15</f>
        <v>74</v>
      </c>
      <c r="M17" s="71">
        <f>'Indre-et-Loire'!D15</f>
        <v>1885150</v>
      </c>
      <c r="N17" s="71">
        <f>'Loir-et-Cher'!B15</f>
        <v>26705</v>
      </c>
      <c r="O17" s="71">
        <f>'Loir-et-Cher'!C15</f>
        <v>79</v>
      </c>
      <c r="P17" s="71">
        <f>'Loir-et-Cher'!D15</f>
        <v>2109695</v>
      </c>
      <c r="Q17" s="71">
        <f>Loiret!B15</f>
        <v>35190</v>
      </c>
      <c r="R17" s="71">
        <f>Loiret!C15</f>
        <v>74</v>
      </c>
      <c r="S17" s="71">
        <f>Loiret!D15</f>
        <v>2604060</v>
      </c>
      <c r="T17" s="71">
        <f t="shared" si="0"/>
        <v>238745</v>
      </c>
      <c r="U17" s="83">
        <f t="shared" si="2"/>
        <v>75.23055980229952</v>
      </c>
      <c r="V17" s="71">
        <f t="shared" si="1"/>
        <v>17960920</v>
      </c>
    </row>
    <row r="18" spans="1:22" ht="12">
      <c r="A18" s="32" t="s">
        <v>14</v>
      </c>
      <c r="B18" s="71">
        <f>Cher!B16</f>
        <v>10765</v>
      </c>
      <c r="C18" s="71">
        <f>Cher!C16</f>
        <v>53</v>
      </c>
      <c r="D18" s="71">
        <f>Cher!D16</f>
        <v>570545</v>
      </c>
      <c r="E18" s="71">
        <f>'Eure-et-Loir'!B16</f>
        <v>11365</v>
      </c>
      <c r="F18" s="71">
        <f>'Eure-et-Loir'!C16</f>
        <v>67</v>
      </c>
      <c r="G18" s="71">
        <f>'Eure-et-Loir'!D16</f>
        <v>761455</v>
      </c>
      <c r="H18" s="71">
        <f>Indre!B16</f>
        <v>6250</v>
      </c>
      <c r="I18" s="71">
        <f>Indre!C16</f>
        <v>55</v>
      </c>
      <c r="J18" s="71">
        <f>Indre!D16</f>
        <v>343750</v>
      </c>
      <c r="K18" s="71">
        <f>'Indre-et-Loire'!B16</f>
        <v>3910</v>
      </c>
      <c r="L18" s="71">
        <f>'Indre-et-Loire'!C16</f>
        <v>62</v>
      </c>
      <c r="M18" s="71">
        <f>'Indre-et-Loire'!D16</f>
        <v>242420</v>
      </c>
      <c r="N18" s="71">
        <f>'Loir-et-Cher'!B16</f>
        <v>3720</v>
      </c>
      <c r="O18" s="71">
        <f>'Loir-et-Cher'!C16</f>
        <v>64</v>
      </c>
      <c r="P18" s="71">
        <f>'Loir-et-Cher'!D16</f>
        <v>238080</v>
      </c>
      <c r="Q18" s="71">
        <f>Loiret!B16</f>
        <v>35210</v>
      </c>
      <c r="R18" s="71">
        <f>Loiret!C16</f>
        <v>64</v>
      </c>
      <c r="S18" s="71">
        <f>Loiret!D16</f>
        <v>2253440</v>
      </c>
      <c r="T18" s="71">
        <f t="shared" si="0"/>
        <v>71220</v>
      </c>
      <c r="U18" s="83">
        <f t="shared" si="2"/>
        <v>61.91645605167088</v>
      </c>
      <c r="V18" s="71">
        <f t="shared" si="1"/>
        <v>4409690</v>
      </c>
    </row>
    <row r="19" spans="1:22" ht="12">
      <c r="A19" s="35" t="s">
        <v>15</v>
      </c>
      <c r="B19" s="36">
        <f>Cher!B17</f>
        <v>57300</v>
      </c>
      <c r="C19" s="36">
        <f>Cher!C17</f>
        <v>65.18193717277487</v>
      </c>
      <c r="D19" s="36">
        <f>Cher!D17</f>
        <v>3734925</v>
      </c>
      <c r="E19" s="36">
        <f>'Eure-et-Loir'!B17</f>
        <v>75610</v>
      </c>
      <c r="F19" s="36">
        <f>'Eure-et-Loir'!C17</f>
        <v>81.44471630736675</v>
      </c>
      <c r="G19" s="36">
        <f>'Eure-et-Loir'!D17</f>
        <v>6158035</v>
      </c>
      <c r="H19" s="36">
        <f>Indre!B17</f>
        <v>46845</v>
      </c>
      <c r="I19" s="36">
        <f>Indre!C17</f>
        <v>67.13213790159035</v>
      </c>
      <c r="J19" s="36">
        <f>Indre!D17</f>
        <v>3144805</v>
      </c>
      <c r="K19" s="36">
        <f>'Indre-et-Loire'!B17</f>
        <v>29385</v>
      </c>
      <c r="L19" s="36">
        <f>'Indre-et-Loire'!C17</f>
        <v>72.40326697294537</v>
      </c>
      <c r="M19" s="36">
        <f>'Indre-et-Loire'!D17</f>
        <v>2127570</v>
      </c>
      <c r="N19" s="36">
        <f>'Loir-et-Cher'!B17</f>
        <v>30425</v>
      </c>
      <c r="O19" s="36">
        <f>'Loir-et-Cher'!C17</f>
        <v>77.16598192276089</v>
      </c>
      <c r="P19" s="36">
        <f>'Loir-et-Cher'!D17</f>
        <v>2347775</v>
      </c>
      <c r="Q19" s="36">
        <f>Loiret!B17</f>
        <v>70400</v>
      </c>
      <c r="R19" s="36">
        <f>Loiret!C17</f>
        <v>68.99857954545455</v>
      </c>
      <c r="S19" s="36">
        <f>Loiret!D17</f>
        <v>4857500</v>
      </c>
      <c r="T19" s="36">
        <f t="shared" si="0"/>
        <v>309965</v>
      </c>
      <c r="U19" s="83">
        <f t="shared" si="2"/>
        <v>72.17140644911522</v>
      </c>
      <c r="V19" s="36">
        <f t="shared" si="1"/>
        <v>22370610</v>
      </c>
    </row>
    <row r="20" spans="1:22" ht="12">
      <c r="A20" s="32" t="s">
        <v>16</v>
      </c>
      <c r="B20" s="71">
        <f>Cher!B18</f>
        <v>1790</v>
      </c>
      <c r="C20" s="71">
        <f>Cher!C18</f>
        <v>46</v>
      </c>
      <c r="D20" s="71">
        <f>Cher!D18</f>
        <v>82340</v>
      </c>
      <c r="E20" s="71">
        <f>'Eure-et-Loir'!B18</f>
        <v>505</v>
      </c>
      <c r="F20" s="71">
        <f>'Eure-et-Loir'!C18</f>
        <v>54</v>
      </c>
      <c r="G20" s="71">
        <f>'Eure-et-Loir'!D18</f>
        <v>27270</v>
      </c>
      <c r="H20" s="71">
        <f>Indre!B18</f>
        <v>1665</v>
      </c>
      <c r="I20" s="71">
        <f>Indre!C18</f>
        <v>47</v>
      </c>
      <c r="J20" s="71">
        <f>Indre!D18</f>
        <v>78255</v>
      </c>
      <c r="K20" s="71">
        <f>'Indre-et-Loire'!B18</f>
        <v>470</v>
      </c>
      <c r="L20" s="71">
        <f>'Indre-et-Loire'!C18</f>
        <v>49</v>
      </c>
      <c r="M20" s="71">
        <f>'Indre-et-Loire'!D18</f>
        <v>23030</v>
      </c>
      <c r="N20" s="71">
        <f>'Loir-et-Cher'!B18</f>
        <v>255</v>
      </c>
      <c r="O20" s="71">
        <f>'Loir-et-Cher'!C18</f>
        <v>45</v>
      </c>
      <c r="P20" s="71">
        <f>'Loir-et-Cher'!D18</f>
        <v>11475</v>
      </c>
      <c r="Q20" s="71">
        <f>Loiret!B18</f>
        <v>505</v>
      </c>
      <c r="R20" s="71">
        <f>Loiret!C18</f>
        <v>42</v>
      </c>
      <c r="S20" s="71">
        <f>Loiret!D18</f>
        <v>21210</v>
      </c>
      <c r="T20" s="71">
        <f t="shared" si="0"/>
        <v>5190</v>
      </c>
      <c r="U20" s="83">
        <f t="shared" si="2"/>
        <v>46.932562620423894</v>
      </c>
      <c r="V20" s="71">
        <f t="shared" si="1"/>
        <v>243580</v>
      </c>
    </row>
    <row r="21" spans="1:22" ht="12">
      <c r="A21" s="32" t="s">
        <v>17</v>
      </c>
      <c r="B21" s="71">
        <f>Cher!B19</f>
        <v>285</v>
      </c>
      <c r="C21" s="71">
        <f>Cher!C19</f>
        <v>42</v>
      </c>
      <c r="D21" s="71">
        <f>Cher!D19</f>
        <v>11970</v>
      </c>
      <c r="E21" s="71">
        <f>'Eure-et-Loir'!B19</f>
        <v>190</v>
      </c>
      <c r="F21" s="71">
        <f>'Eure-et-Loir'!C19</f>
        <v>49</v>
      </c>
      <c r="G21" s="71">
        <f>'Eure-et-Loir'!D19</f>
        <v>9310</v>
      </c>
      <c r="H21" s="71">
        <f>Indre!B19</f>
        <v>345</v>
      </c>
      <c r="I21" s="71">
        <f>Indre!C19</f>
        <v>43</v>
      </c>
      <c r="J21" s="71">
        <f>Indre!D19</f>
        <v>14835</v>
      </c>
      <c r="K21" s="71">
        <f>'Indre-et-Loire'!B19</f>
        <v>50</v>
      </c>
      <c r="L21" s="71">
        <f>'Indre-et-Loire'!C19</f>
        <v>43</v>
      </c>
      <c r="M21" s="71">
        <f>'Indre-et-Loire'!D19</f>
        <v>2150</v>
      </c>
      <c r="N21" s="71">
        <f>'Loir-et-Cher'!B19</f>
        <v>65</v>
      </c>
      <c r="O21" s="71">
        <f>'Loir-et-Cher'!C19</f>
        <v>41</v>
      </c>
      <c r="P21" s="71">
        <f>'Loir-et-Cher'!D19</f>
        <v>2665</v>
      </c>
      <c r="Q21" s="71">
        <f>Loiret!B19</f>
        <v>200</v>
      </c>
      <c r="R21" s="71">
        <f>Loiret!C19</f>
        <v>38</v>
      </c>
      <c r="S21" s="71">
        <f>Loiret!D19</f>
        <v>7600</v>
      </c>
      <c r="T21" s="71">
        <f t="shared" si="0"/>
        <v>1135</v>
      </c>
      <c r="U21" s="83">
        <f t="shared" si="2"/>
        <v>42.757709251101325</v>
      </c>
      <c r="V21" s="71">
        <f t="shared" si="1"/>
        <v>48530</v>
      </c>
    </row>
    <row r="22" spans="1:22" ht="12">
      <c r="A22" s="35" t="s">
        <v>18</v>
      </c>
      <c r="B22" s="36">
        <f>Cher!B20</f>
        <v>2075</v>
      </c>
      <c r="C22" s="36">
        <f>Cher!C20</f>
        <v>45.450602409638556</v>
      </c>
      <c r="D22" s="36">
        <f>Cher!D20</f>
        <v>94310</v>
      </c>
      <c r="E22" s="36">
        <f>'Eure-et-Loir'!B20</f>
        <v>695</v>
      </c>
      <c r="F22" s="36">
        <f>'Eure-et-Loir'!C20</f>
        <v>52.63309352517986</v>
      </c>
      <c r="G22" s="36">
        <f>'Eure-et-Loir'!D20</f>
        <v>36580</v>
      </c>
      <c r="H22" s="36">
        <f>Indre!B20</f>
        <v>2010</v>
      </c>
      <c r="I22" s="36">
        <f>Indre!C20</f>
        <v>46.3134328358209</v>
      </c>
      <c r="J22" s="36">
        <f>Indre!D20</f>
        <v>93090</v>
      </c>
      <c r="K22" s="36">
        <f>'Indre-et-Loire'!B20</f>
        <v>520</v>
      </c>
      <c r="L22" s="36">
        <f>'Indre-et-Loire'!C20</f>
        <v>48.42307692307692</v>
      </c>
      <c r="M22" s="36">
        <f>'Indre-et-Loire'!D20</f>
        <v>25180</v>
      </c>
      <c r="N22" s="36">
        <f>'Loir-et-Cher'!B20</f>
        <v>320</v>
      </c>
      <c r="O22" s="36">
        <f>'Loir-et-Cher'!C20</f>
        <v>44.1875</v>
      </c>
      <c r="P22" s="36">
        <f>'Loir-et-Cher'!D20</f>
        <v>14140</v>
      </c>
      <c r="Q22" s="36">
        <f>Loiret!B20</f>
        <v>705</v>
      </c>
      <c r="R22" s="36">
        <f>Loiret!C20</f>
        <v>40.86524822695036</v>
      </c>
      <c r="S22" s="36">
        <f>Loiret!D20</f>
        <v>28810</v>
      </c>
      <c r="T22" s="36">
        <f t="shared" si="0"/>
        <v>6325</v>
      </c>
      <c r="U22" s="37">
        <f t="shared" si="2"/>
        <v>46.18339920948617</v>
      </c>
      <c r="V22" s="36">
        <f t="shared" si="1"/>
        <v>292110</v>
      </c>
    </row>
    <row r="23" spans="1:22" ht="12">
      <c r="A23" s="32" t="s">
        <v>88</v>
      </c>
      <c r="B23" s="71">
        <f>Cher!B21</f>
        <v>17255</v>
      </c>
      <c r="C23" s="71">
        <f>Cher!C21</f>
        <v>101.48971312662997</v>
      </c>
      <c r="D23" s="71">
        <f>Cher!D21</f>
        <v>1751205</v>
      </c>
      <c r="E23" s="71">
        <f>'Eure-et-Loir'!B21</f>
        <v>20340</v>
      </c>
      <c r="F23" s="71">
        <f>'Eure-et-Loir'!C21</f>
        <v>111.74041297935104</v>
      </c>
      <c r="G23" s="71">
        <f>'Eure-et-Loir'!D21</f>
        <v>2272800</v>
      </c>
      <c r="H23" s="71">
        <f>Indre!B21</f>
        <v>6150</v>
      </c>
      <c r="I23" s="71">
        <f>Indre!C21</f>
        <v>88.36585365853658</v>
      </c>
      <c r="J23" s="71">
        <f>Indre!D21</f>
        <v>543450</v>
      </c>
      <c r="K23" s="71">
        <f>'Indre-et-Loire'!B21</f>
        <v>11785</v>
      </c>
      <c r="L23" s="71">
        <f>'Indre-et-Loire'!C21</f>
        <v>84.00254560882478</v>
      </c>
      <c r="M23" s="71">
        <f>'Indre-et-Loire'!D21</f>
        <v>989970</v>
      </c>
      <c r="N23" s="71">
        <f>'Loir-et-Cher'!B21</f>
        <v>11600</v>
      </c>
      <c r="O23" s="71">
        <f>'Loir-et-Cher'!C21</f>
        <v>109.91293103448275</v>
      </c>
      <c r="P23" s="71">
        <f>'Loir-et-Cher'!D21</f>
        <v>1274990</v>
      </c>
      <c r="Q23" s="71">
        <f>Loiret!B21</f>
        <v>29005</v>
      </c>
      <c r="R23" s="71">
        <f>Loiret!C21</f>
        <v>112.70815376659196</v>
      </c>
      <c r="S23" s="71">
        <f>Loiret!D21</f>
        <v>3269100</v>
      </c>
      <c r="T23" s="71">
        <f t="shared" si="0"/>
        <v>96135</v>
      </c>
      <c r="U23" s="83">
        <f t="shared" si="2"/>
        <v>105.0763509647891</v>
      </c>
      <c r="V23" s="71">
        <f t="shared" si="1"/>
        <v>10101515</v>
      </c>
    </row>
    <row r="24" spans="1:22" s="73" customFormat="1" ht="12">
      <c r="A24" s="22" t="s">
        <v>19</v>
      </c>
      <c r="B24" s="72">
        <f>Cher!B22</f>
        <v>7690</v>
      </c>
      <c r="C24" s="72">
        <f>Cher!C22</f>
        <v>122</v>
      </c>
      <c r="D24" s="72">
        <f>Cher!D22</f>
        <v>938180</v>
      </c>
      <c r="E24" s="72">
        <f>'Eure-et-Loir'!B22</f>
        <v>14740</v>
      </c>
      <c r="F24" s="72">
        <f>'Eure-et-Loir'!C22</f>
        <v>120</v>
      </c>
      <c r="G24" s="72">
        <f>'Eure-et-Loir'!D22</f>
        <v>1768800</v>
      </c>
      <c r="H24" s="72">
        <f>Indre!B22</f>
        <v>1600</v>
      </c>
      <c r="I24" s="72">
        <f>Indre!C22</f>
        <v>115</v>
      </c>
      <c r="J24" s="72">
        <f>Indre!D22</f>
        <v>184000</v>
      </c>
      <c r="K24" s="72">
        <f>'Indre-et-Loire'!B22</f>
        <v>3215</v>
      </c>
      <c r="L24" s="72">
        <f>'Indre-et-Loire'!C22</f>
        <v>108</v>
      </c>
      <c r="M24" s="72">
        <f>'Indre-et-Loire'!D22</f>
        <v>347220</v>
      </c>
      <c r="N24" s="72">
        <f>'Loir-et-Cher'!B22</f>
        <v>7410</v>
      </c>
      <c r="O24" s="72">
        <f>'Loir-et-Cher'!C22</f>
        <v>124</v>
      </c>
      <c r="P24" s="72">
        <f>'Loir-et-Cher'!D22</f>
        <v>918840</v>
      </c>
      <c r="Q24" s="72">
        <f>Loiret!B22</f>
        <v>21955</v>
      </c>
      <c r="R24" s="72">
        <f>Loiret!C22</f>
        <v>120</v>
      </c>
      <c r="S24" s="72">
        <f>Loiret!D22</f>
        <v>2634600</v>
      </c>
      <c r="T24" s="72">
        <f t="shared" si="0"/>
        <v>56610</v>
      </c>
      <c r="U24" s="84">
        <f t="shared" si="2"/>
        <v>119.97244303126656</v>
      </c>
      <c r="V24" s="72">
        <f t="shared" si="1"/>
        <v>6791640</v>
      </c>
    </row>
    <row r="25" spans="1:22" s="73" customFormat="1" ht="12">
      <c r="A25" s="22" t="s">
        <v>20</v>
      </c>
      <c r="B25" s="72">
        <f>Cher!B23</f>
        <v>9565</v>
      </c>
      <c r="C25" s="72">
        <f>Cher!C23</f>
        <v>85</v>
      </c>
      <c r="D25" s="72">
        <f>Cher!D23</f>
        <v>813025</v>
      </c>
      <c r="E25" s="72">
        <f>'Eure-et-Loir'!B23</f>
        <v>5600</v>
      </c>
      <c r="F25" s="72">
        <f>'Eure-et-Loir'!C23</f>
        <v>90</v>
      </c>
      <c r="G25" s="72">
        <f>'Eure-et-Loir'!D23</f>
        <v>504000</v>
      </c>
      <c r="H25" s="72">
        <f>Indre!B23</f>
        <v>4550</v>
      </c>
      <c r="I25" s="72">
        <f>Indre!C23</f>
        <v>79</v>
      </c>
      <c r="J25" s="72">
        <f>Indre!D23</f>
        <v>359450</v>
      </c>
      <c r="K25" s="72">
        <f>'Indre-et-Loire'!B23</f>
        <v>8570</v>
      </c>
      <c r="L25" s="72">
        <f>'Indre-et-Loire'!C23</f>
        <v>75</v>
      </c>
      <c r="M25" s="72">
        <f>'Indre-et-Loire'!D23</f>
        <v>642750</v>
      </c>
      <c r="N25" s="72">
        <f>'Loir-et-Cher'!B23</f>
        <v>4190</v>
      </c>
      <c r="O25" s="72">
        <f>'Loir-et-Cher'!C23</f>
        <v>85</v>
      </c>
      <c r="P25" s="72">
        <f>'Loir-et-Cher'!D23</f>
        <v>356150</v>
      </c>
      <c r="Q25" s="72">
        <f>Loiret!B23</f>
        <v>7050</v>
      </c>
      <c r="R25" s="72">
        <f>Loiret!C23</f>
        <v>90</v>
      </c>
      <c r="S25" s="72">
        <f>Loiret!D23</f>
        <v>634500</v>
      </c>
      <c r="T25" s="72">
        <f t="shared" si="0"/>
        <v>39525</v>
      </c>
      <c r="U25" s="84">
        <f t="shared" si="2"/>
        <v>83.74130297280202</v>
      </c>
      <c r="V25" s="72">
        <f t="shared" si="1"/>
        <v>3309875</v>
      </c>
    </row>
    <row r="26" spans="1:22" s="73" customFormat="1" ht="12">
      <c r="A26" s="50" t="s">
        <v>87</v>
      </c>
      <c r="B26" s="71">
        <f>Cher!B24</f>
        <v>1800</v>
      </c>
      <c r="C26" s="71">
        <f>Cher!C24</f>
        <v>93</v>
      </c>
      <c r="D26" s="71">
        <f>Cher!D24</f>
        <v>167400</v>
      </c>
      <c r="E26" s="71">
        <f>'Eure-et-Loir'!B24</f>
        <v>1000</v>
      </c>
      <c r="F26" s="71">
        <f>'Eure-et-Loir'!C24</f>
        <v>96</v>
      </c>
      <c r="G26" s="71">
        <f>'Eure-et-Loir'!D24</f>
        <v>96000</v>
      </c>
      <c r="H26" s="71">
        <f>Indre!B24</f>
        <v>2400</v>
      </c>
      <c r="I26" s="71">
        <f>Indre!C24</f>
        <v>84</v>
      </c>
      <c r="J26" s="71">
        <f>Indre!D24</f>
        <v>201600</v>
      </c>
      <c r="K26" s="71">
        <f>'Indre-et-Loire'!B24</f>
        <v>400</v>
      </c>
      <c r="L26" s="71">
        <f>'Indre-et-Loire'!C24</f>
        <v>83</v>
      </c>
      <c r="M26" s="71">
        <f>'Indre-et-Loire'!D24</f>
        <v>33200</v>
      </c>
      <c r="N26" s="71">
        <f>'Loir-et-Cher'!B24</f>
        <v>400</v>
      </c>
      <c r="O26" s="71">
        <f>'Loir-et-Cher'!C24</f>
        <v>95</v>
      </c>
      <c r="P26" s="71">
        <f>'Loir-et-Cher'!D24</f>
        <v>38000</v>
      </c>
      <c r="Q26" s="71">
        <f>Loiret!B24</f>
        <v>400</v>
      </c>
      <c r="R26" s="71">
        <f>Loiret!C24</f>
        <v>98</v>
      </c>
      <c r="S26" s="71">
        <f>Loiret!D24</f>
        <v>39200</v>
      </c>
      <c r="T26" s="71">
        <f t="shared" si="0"/>
        <v>6400</v>
      </c>
      <c r="U26" s="83">
        <f>V26/T26</f>
        <v>89.90625</v>
      </c>
      <c r="V26" s="71">
        <f>D26+G26+J26+M26+P26+S26</f>
        <v>575400</v>
      </c>
    </row>
    <row r="27" spans="1:22" ht="12">
      <c r="A27" s="32" t="s">
        <v>21</v>
      </c>
      <c r="B27" s="71">
        <f>Cher!B25</f>
        <v>0</v>
      </c>
      <c r="C27" s="71">
        <f>Cher!C25</f>
        <v>0</v>
      </c>
      <c r="D27" s="71">
        <f>Cher!D25</f>
        <v>0</v>
      </c>
      <c r="E27" s="71">
        <f>'Eure-et-Loir'!B25</f>
        <v>160</v>
      </c>
      <c r="F27" s="71">
        <f>'Eure-et-Loir'!C25</f>
        <v>33</v>
      </c>
      <c r="G27" s="71">
        <f>'Eure-et-Loir'!D25</f>
        <v>5280</v>
      </c>
      <c r="H27" s="71">
        <f>Indre!B25</f>
        <v>200</v>
      </c>
      <c r="I27" s="71">
        <f>Indre!C25</f>
        <v>28</v>
      </c>
      <c r="J27" s="71">
        <f>Indre!D25</f>
        <v>5600</v>
      </c>
      <c r="K27" s="71">
        <f>'Indre-et-Loire'!B25</f>
        <v>1600</v>
      </c>
      <c r="L27" s="71">
        <f>'Indre-et-Loire'!C25</f>
        <v>28</v>
      </c>
      <c r="M27" s="71">
        <f>'Indre-et-Loire'!D25</f>
        <v>44800</v>
      </c>
      <c r="N27" s="71">
        <f>'Loir-et-Cher'!B25</f>
        <v>500</v>
      </c>
      <c r="O27" s="71">
        <f>'Loir-et-Cher'!C25</f>
        <v>31</v>
      </c>
      <c r="P27" s="71">
        <f>'Loir-et-Cher'!D25</f>
        <v>15500</v>
      </c>
      <c r="Q27" s="71">
        <f>Loiret!B25</f>
        <v>0</v>
      </c>
      <c r="R27" s="71">
        <f>Loiret!C25</f>
        <v>0</v>
      </c>
      <c r="S27" s="71">
        <f>Loiret!D25</f>
        <v>0</v>
      </c>
      <c r="T27" s="71">
        <f t="shared" si="0"/>
        <v>2460</v>
      </c>
      <c r="U27" s="83">
        <f>V27/T27</f>
        <v>28.934959349593495</v>
      </c>
      <c r="V27" s="71">
        <f>D27+G27+J27+M27+P27+S27</f>
        <v>71180</v>
      </c>
    </row>
    <row r="28" spans="1:22" ht="12">
      <c r="A28" s="39" t="s">
        <v>22</v>
      </c>
      <c r="B28" s="36">
        <f>Cher!B26</f>
        <v>19055</v>
      </c>
      <c r="C28" s="36">
        <f>Cher!C26</f>
        <v>100.68774599842561</v>
      </c>
      <c r="D28" s="36">
        <f>Cher!D26</f>
        <v>1918605</v>
      </c>
      <c r="E28" s="36">
        <f>'Eure-et-Loir'!B26</f>
        <v>21500</v>
      </c>
      <c r="F28" s="36">
        <f>'Eure-et-Loir'!C26</f>
        <v>110.42232558139536</v>
      </c>
      <c r="G28" s="36">
        <f>'Eure-et-Loir'!D26</f>
        <v>2374080</v>
      </c>
      <c r="H28" s="36">
        <f>Indre!B26</f>
        <v>8750</v>
      </c>
      <c r="I28" s="36">
        <f>Indre!C26</f>
        <v>85.78857142857143</v>
      </c>
      <c r="J28" s="36">
        <f>Indre!D26</f>
        <v>750650</v>
      </c>
      <c r="K28" s="36">
        <f>'Indre-et-Loire'!B26</f>
        <v>13785</v>
      </c>
      <c r="L28" s="36">
        <f>'Indre-et-Loire'!C26</f>
        <v>77.47334058759522</v>
      </c>
      <c r="M28" s="36">
        <f>'Indre-et-Loire'!D26</f>
        <v>1067970</v>
      </c>
      <c r="N28" s="36">
        <f>'Loir-et-Cher'!B26</f>
        <v>12500</v>
      </c>
      <c r="O28" s="36">
        <f>'Loir-et-Cher'!C26</f>
        <v>106.2792</v>
      </c>
      <c r="P28" s="36">
        <f>'Loir-et-Cher'!D26</f>
        <v>1328490</v>
      </c>
      <c r="Q28" s="36">
        <f>Loiret!B26</f>
        <v>29405</v>
      </c>
      <c r="R28" s="36">
        <f>Loiret!C26</f>
        <v>112.50807685767727</v>
      </c>
      <c r="S28" s="36">
        <f>Loiret!D26</f>
        <v>3308300</v>
      </c>
      <c r="T28" s="36">
        <f t="shared" si="0"/>
        <v>104995</v>
      </c>
      <c r="U28" s="37">
        <f t="shared" si="2"/>
        <v>102.36768417543692</v>
      </c>
      <c r="V28" s="36">
        <f t="shared" si="1"/>
        <v>10748095</v>
      </c>
    </row>
    <row r="29" spans="1:22" ht="12">
      <c r="A29" s="32" t="s">
        <v>23</v>
      </c>
      <c r="B29" s="71">
        <f>Cher!B27</f>
        <v>980</v>
      </c>
      <c r="C29" s="71">
        <f>Cher!C27</f>
        <v>48</v>
      </c>
      <c r="D29" s="71">
        <f>Cher!D27</f>
        <v>47040</v>
      </c>
      <c r="E29" s="71">
        <f>'Eure-et-Loir'!B27</f>
        <v>460</v>
      </c>
      <c r="F29" s="71">
        <f>'Eure-et-Loir'!C27</f>
        <v>85</v>
      </c>
      <c r="G29" s="71">
        <f>'Eure-et-Loir'!D27</f>
        <v>39100</v>
      </c>
      <c r="H29" s="71">
        <f>Indre!B27</f>
        <v>1095</v>
      </c>
      <c r="I29" s="71">
        <f>Indre!C27</f>
        <v>50</v>
      </c>
      <c r="J29" s="71">
        <f>Indre!D27</f>
        <v>54750</v>
      </c>
      <c r="K29" s="71">
        <f>'Indre-et-Loire'!B27</f>
        <v>3145</v>
      </c>
      <c r="L29" s="71">
        <f>'Indre-et-Loire'!C27</f>
        <v>60</v>
      </c>
      <c r="M29" s="71">
        <f>'Indre-et-Loire'!D27</f>
        <v>188700</v>
      </c>
      <c r="N29" s="71">
        <f>'Loir-et-Cher'!B27</f>
        <v>945</v>
      </c>
      <c r="O29" s="71">
        <f>'Loir-et-Cher'!C27</f>
        <v>78</v>
      </c>
      <c r="P29" s="71">
        <f>'Loir-et-Cher'!D27</f>
        <v>73710</v>
      </c>
      <c r="Q29" s="71">
        <f>Loiret!B27</f>
        <v>960</v>
      </c>
      <c r="R29" s="71">
        <f>Loiret!C27</f>
        <v>78</v>
      </c>
      <c r="S29" s="71">
        <f>Loiret!D27</f>
        <v>74880</v>
      </c>
      <c r="T29" s="71">
        <f t="shared" si="0"/>
        <v>7585</v>
      </c>
      <c r="U29" s="83">
        <f t="shared" si="2"/>
        <v>63.04284772577456</v>
      </c>
      <c r="V29" s="71">
        <f t="shared" si="1"/>
        <v>478180</v>
      </c>
    </row>
    <row r="30" spans="1:22" ht="12">
      <c r="A30" s="32" t="s">
        <v>24</v>
      </c>
      <c r="B30" s="71">
        <f>Cher!B28</f>
        <v>6080</v>
      </c>
      <c r="C30" s="71">
        <f>Cher!C28</f>
        <v>48</v>
      </c>
      <c r="D30" s="71">
        <f>Cher!D28</f>
        <v>291840</v>
      </c>
      <c r="E30" s="71">
        <f>'Eure-et-Loir'!B28</f>
        <v>1055</v>
      </c>
      <c r="F30" s="71">
        <f>'Eure-et-Loir'!C28</f>
        <v>54</v>
      </c>
      <c r="G30" s="71">
        <f>'Eure-et-Loir'!D28</f>
        <v>56970</v>
      </c>
      <c r="H30" s="71">
        <f>Indre!B28</f>
        <v>8330</v>
      </c>
      <c r="I30" s="71">
        <f>Indre!C28</f>
        <v>47</v>
      </c>
      <c r="J30" s="71">
        <f>Indre!D28</f>
        <v>391510</v>
      </c>
      <c r="K30" s="71">
        <f>'Indre-et-Loire'!B28</f>
        <v>2565</v>
      </c>
      <c r="L30" s="71">
        <f>'Indre-et-Loire'!C28</f>
        <v>51</v>
      </c>
      <c r="M30" s="71">
        <f>'Indre-et-Loire'!D28</f>
        <v>130815</v>
      </c>
      <c r="N30" s="71">
        <f>'Loir-et-Cher'!B28</f>
        <v>2420</v>
      </c>
      <c r="O30" s="71">
        <f>'Loir-et-Cher'!C28</f>
        <v>49</v>
      </c>
      <c r="P30" s="71">
        <f>'Loir-et-Cher'!D28</f>
        <v>118580</v>
      </c>
      <c r="Q30" s="71">
        <f>Loiret!B28</f>
        <v>2130</v>
      </c>
      <c r="R30" s="71">
        <f>Loiret!C28</f>
        <v>51</v>
      </c>
      <c r="S30" s="71">
        <f>Loiret!D28</f>
        <v>108630</v>
      </c>
      <c r="T30" s="71">
        <f t="shared" si="0"/>
        <v>22580</v>
      </c>
      <c r="U30" s="83">
        <f t="shared" si="2"/>
        <v>48.642382639503985</v>
      </c>
      <c r="V30" s="71">
        <f t="shared" si="1"/>
        <v>1098345</v>
      </c>
    </row>
    <row r="31" spans="1:22" ht="12">
      <c r="A31" s="32" t="s">
        <v>25</v>
      </c>
      <c r="B31" s="71">
        <f>Cher!B29</f>
        <v>4495</v>
      </c>
      <c r="C31" s="71">
        <f>Cher!C29</f>
        <v>28</v>
      </c>
      <c r="D31" s="71">
        <f>Cher!D29</f>
        <v>125860</v>
      </c>
      <c r="E31" s="71">
        <f>'Eure-et-Loir'!B29</f>
        <v>1225</v>
      </c>
      <c r="F31" s="71">
        <f>'Eure-et-Loir'!C29</f>
        <v>33</v>
      </c>
      <c r="G31" s="71">
        <f>'Eure-et-Loir'!D29</f>
        <v>40425</v>
      </c>
      <c r="H31" s="71">
        <f>Indre!B29</f>
        <v>6880</v>
      </c>
      <c r="I31" s="71">
        <f>Indre!C29</f>
        <v>28</v>
      </c>
      <c r="J31" s="71">
        <f>Indre!D29</f>
        <v>192640</v>
      </c>
      <c r="K31" s="71">
        <f>'Indre-et-Loire'!B29</f>
        <v>4690</v>
      </c>
      <c r="L31" s="71">
        <f>'Indre-et-Loire'!C29</f>
        <v>29</v>
      </c>
      <c r="M31" s="71">
        <f>'Indre-et-Loire'!D29</f>
        <v>136010</v>
      </c>
      <c r="N31" s="71">
        <f>'Loir-et-Cher'!B29</f>
        <v>4210</v>
      </c>
      <c r="O31" s="71">
        <f>'Loir-et-Cher'!C29</f>
        <v>30</v>
      </c>
      <c r="P31" s="71">
        <f>'Loir-et-Cher'!D29</f>
        <v>126300</v>
      </c>
      <c r="Q31" s="71">
        <f>Loiret!B29</f>
        <v>1520</v>
      </c>
      <c r="R31" s="71">
        <f>Loiret!C29</f>
        <v>30</v>
      </c>
      <c r="S31" s="71">
        <f>Loiret!D29</f>
        <v>45600</v>
      </c>
      <c r="T31" s="71">
        <f t="shared" si="0"/>
        <v>23020</v>
      </c>
      <c r="U31" s="83">
        <f t="shared" si="2"/>
        <v>28.96763683753258</v>
      </c>
      <c r="V31" s="71">
        <f t="shared" si="1"/>
        <v>666835</v>
      </c>
    </row>
    <row r="32" spans="1:22" ht="12">
      <c r="A32" s="32" t="s">
        <v>26</v>
      </c>
      <c r="B32" s="71">
        <f>Cher!B30</f>
        <v>0</v>
      </c>
      <c r="C32" s="71">
        <f>Cher!C30</f>
        <v>0</v>
      </c>
      <c r="D32" s="71">
        <f>Cher!D30</f>
        <v>0</v>
      </c>
      <c r="E32" s="71">
        <f>'Eure-et-Loir'!B30</f>
        <v>0</v>
      </c>
      <c r="F32" s="71">
        <f>'Eure-et-Loir'!C30</f>
        <v>0</v>
      </c>
      <c r="G32" s="71">
        <f>'Eure-et-Loir'!D30</f>
        <v>0</v>
      </c>
      <c r="H32" s="71">
        <f>Indre!B30</f>
        <v>0</v>
      </c>
      <c r="I32" s="71">
        <f>Indre!C30</f>
        <v>0</v>
      </c>
      <c r="J32" s="71">
        <f>Indre!D30</f>
        <v>0</v>
      </c>
      <c r="K32" s="71">
        <f>'Indre-et-Loire'!B30</f>
        <v>0</v>
      </c>
      <c r="L32" s="71">
        <f>'Indre-et-Loire'!C30</f>
        <v>0</v>
      </c>
      <c r="M32" s="71">
        <f>'Indre-et-Loire'!D30</f>
        <v>0</v>
      </c>
      <c r="N32" s="71">
        <f>'Loir-et-Cher'!B30</f>
        <v>0</v>
      </c>
      <c r="O32" s="71">
        <f>'Loir-et-Cher'!C30</f>
        <v>0</v>
      </c>
      <c r="P32" s="71">
        <f>'Loir-et-Cher'!D30</f>
        <v>0</v>
      </c>
      <c r="Q32" s="71">
        <f>Loiret!B30</f>
        <v>0</v>
      </c>
      <c r="R32" s="71">
        <f>Loiret!C30</f>
        <v>0</v>
      </c>
      <c r="S32" s="71">
        <f>Loiret!D30</f>
        <v>0</v>
      </c>
      <c r="T32" s="71">
        <f t="shared" si="0"/>
        <v>0</v>
      </c>
      <c r="U32" s="83"/>
      <c r="V32" s="71">
        <f t="shared" si="1"/>
        <v>0</v>
      </c>
    </row>
    <row r="33" spans="1:22" ht="12">
      <c r="A33" s="40"/>
      <c r="B33" s="75"/>
      <c r="C33" s="74"/>
      <c r="D33" s="75"/>
      <c r="E33" s="75"/>
      <c r="F33" s="74"/>
      <c r="G33" s="75"/>
      <c r="H33" s="75"/>
      <c r="I33" s="74"/>
      <c r="J33" s="75"/>
      <c r="K33" s="75"/>
      <c r="L33" s="74"/>
      <c r="M33" s="75"/>
      <c r="N33" s="75"/>
      <c r="O33" s="74"/>
      <c r="P33" s="75"/>
      <c r="Q33" s="75"/>
      <c r="R33" s="74"/>
      <c r="S33" s="75"/>
      <c r="T33" s="74"/>
      <c r="U33" s="74"/>
      <c r="V33" s="74"/>
    </row>
    <row r="34" spans="2:19" ht="12">
      <c r="B34" s="79"/>
      <c r="D34" s="79"/>
      <c r="E34" s="79"/>
      <c r="G34" s="79"/>
      <c r="H34" s="79"/>
      <c r="J34" s="79"/>
      <c r="K34" s="79"/>
      <c r="M34" s="79"/>
      <c r="N34" s="79"/>
      <c r="P34" s="79"/>
      <c r="Q34" s="79"/>
      <c r="S34" s="79"/>
    </row>
    <row r="35" spans="1:19" ht="12">
      <c r="A35" s="166" t="s">
        <v>27</v>
      </c>
      <c r="B35" s="166"/>
      <c r="D35" s="79"/>
      <c r="E35" s="85"/>
      <c r="G35" s="79"/>
      <c r="H35" s="85"/>
      <c r="J35" s="79"/>
      <c r="K35" s="85"/>
      <c r="M35" s="79"/>
      <c r="N35" s="85"/>
      <c r="P35" s="79"/>
      <c r="Q35" s="85"/>
      <c r="S35" s="79"/>
    </row>
    <row r="36" spans="1:19" ht="12">
      <c r="A36" s="45" t="s">
        <v>2</v>
      </c>
      <c r="B36" s="86"/>
      <c r="D36" s="79"/>
      <c r="E36" s="86"/>
      <c r="G36" s="79"/>
      <c r="H36" s="86"/>
      <c r="J36" s="79"/>
      <c r="K36" s="86"/>
      <c r="M36" s="79"/>
      <c r="N36" s="86"/>
      <c r="P36" s="79"/>
      <c r="Q36" s="86"/>
      <c r="S36" s="79"/>
    </row>
    <row r="37" spans="1:22" ht="12">
      <c r="A37" s="47"/>
      <c r="B37" s="101"/>
      <c r="C37" s="109"/>
      <c r="D37" s="105"/>
      <c r="E37" s="87"/>
      <c r="F37" s="70"/>
      <c r="G37" s="82"/>
      <c r="H37" s="87"/>
      <c r="I37" s="70"/>
      <c r="J37" s="82"/>
      <c r="K37" s="87"/>
      <c r="L37" s="70"/>
      <c r="M37" s="82"/>
      <c r="N37" s="87"/>
      <c r="O37" s="70"/>
      <c r="P37" s="82"/>
      <c r="Q37" s="87"/>
      <c r="R37" s="70"/>
      <c r="S37" s="82"/>
      <c r="T37" s="70"/>
      <c r="U37" s="70"/>
      <c r="V37" s="70"/>
    </row>
    <row r="38" spans="1:22" ht="12">
      <c r="A38" s="32" t="s">
        <v>28</v>
      </c>
      <c r="B38" s="102">
        <f>Cher!B36</f>
        <v>44270</v>
      </c>
      <c r="C38" s="110">
        <f>Cher!C36</f>
        <v>27</v>
      </c>
      <c r="D38" s="106">
        <f>Cher!D36</f>
        <v>1195290</v>
      </c>
      <c r="E38" s="71">
        <f>'Eure-et-Loir'!B36</f>
        <v>85855</v>
      </c>
      <c r="F38" s="71">
        <f>'Eure-et-Loir'!C36</f>
        <v>34</v>
      </c>
      <c r="G38" s="71">
        <f>'Eure-et-Loir'!D36</f>
        <v>2919070</v>
      </c>
      <c r="H38" s="71">
        <f>Indre!B36</f>
        <v>41210</v>
      </c>
      <c r="I38" s="71">
        <f>Indre!C36</f>
        <v>28</v>
      </c>
      <c r="J38" s="71">
        <f>Indre!D36</f>
        <v>1153880</v>
      </c>
      <c r="K38" s="71">
        <f>'Indre-et-Loire'!B36</f>
        <v>35530</v>
      </c>
      <c r="L38" s="71">
        <f>'Indre-et-Loire'!C36</f>
        <v>29</v>
      </c>
      <c r="M38" s="71">
        <f>'Indre-et-Loire'!D36</f>
        <v>1030370</v>
      </c>
      <c r="N38" s="71">
        <f>'Loir-et-Cher'!B36</f>
        <v>45080</v>
      </c>
      <c r="O38" s="71">
        <f>'Loir-et-Cher'!C36</f>
        <v>33</v>
      </c>
      <c r="P38" s="71">
        <f>'Loir-et-Cher'!D36</f>
        <v>1487640</v>
      </c>
      <c r="Q38" s="71">
        <f>Loiret!B36</f>
        <v>32690</v>
      </c>
      <c r="R38" s="71">
        <f>Loiret!C36</f>
        <v>32</v>
      </c>
      <c r="S38" s="71">
        <f>Loiret!D36</f>
        <v>1046080</v>
      </c>
      <c r="T38" s="71">
        <f aca="true" t="shared" si="3" ref="T38:T43">B38+E38+H38+K38+N38+Q38</f>
        <v>284635</v>
      </c>
      <c r="U38" s="83">
        <f aca="true" t="shared" si="4" ref="U38:U43">V38/T38</f>
        <v>31.03037223110299</v>
      </c>
      <c r="V38" s="71">
        <f aca="true" t="shared" si="5" ref="V38:V43">D38+G38+J38+M38+P38+S38</f>
        <v>8832330</v>
      </c>
    </row>
    <row r="39" spans="1:22" ht="12">
      <c r="A39" s="32" t="s">
        <v>29</v>
      </c>
      <c r="B39" s="102">
        <f>Cher!B37</f>
        <v>0</v>
      </c>
      <c r="C39" s="110">
        <f>Cher!C37</f>
        <v>26</v>
      </c>
      <c r="D39" s="106">
        <f>Cher!D37</f>
        <v>0</v>
      </c>
      <c r="E39" s="71">
        <f>'Eure-et-Loir'!B37</f>
        <v>5</v>
      </c>
      <c r="F39" s="71">
        <f>'Eure-et-Loir'!C37</f>
        <v>33</v>
      </c>
      <c r="G39" s="71">
        <f>'Eure-et-Loir'!D37</f>
        <v>165</v>
      </c>
      <c r="H39" s="71">
        <f>Indre!B37</f>
        <v>0</v>
      </c>
      <c r="I39" s="71">
        <f>Indre!C37</f>
        <v>27</v>
      </c>
      <c r="J39" s="71">
        <f>Indre!D37</f>
        <v>0</v>
      </c>
      <c r="K39" s="71">
        <f>'Indre-et-Loire'!B37</f>
        <v>0</v>
      </c>
      <c r="L39" s="71">
        <f>'Indre-et-Loire'!C37</f>
        <v>28</v>
      </c>
      <c r="M39" s="71">
        <f>'Indre-et-Loire'!D37</f>
        <v>0</v>
      </c>
      <c r="N39" s="71">
        <f>'Loir-et-Cher'!B37</f>
        <v>5</v>
      </c>
      <c r="O39" s="71">
        <f>'Loir-et-Cher'!C37</f>
        <v>31</v>
      </c>
      <c r="P39" s="71">
        <f>'Loir-et-Cher'!D37</f>
        <v>155</v>
      </c>
      <c r="Q39" s="71">
        <f>Loiret!B37</f>
        <v>50</v>
      </c>
      <c r="R39" s="71">
        <f>Loiret!C37</f>
        <v>31</v>
      </c>
      <c r="S39" s="71">
        <f>Loiret!D37</f>
        <v>1550</v>
      </c>
      <c r="T39" s="71">
        <f t="shared" si="3"/>
        <v>60</v>
      </c>
      <c r="U39" s="83">
        <f t="shared" si="4"/>
        <v>31.166666666666668</v>
      </c>
      <c r="V39" s="71">
        <f t="shared" si="5"/>
        <v>1870</v>
      </c>
    </row>
    <row r="40" spans="1:22" ht="12">
      <c r="A40" s="39" t="s">
        <v>30</v>
      </c>
      <c r="B40" s="103">
        <f>Cher!B38</f>
        <v>44270</v>
      </c>
      <c r="C40" s="111">
        <f>Cher!C38</f>
        <v>27</v>
      </c>
      <c r="D40" s="107">
        <f>Cher!D38</f>
        <v>1195290</v>
      </c>
      <c r="E40" s="36">
        <f>'Eure-et-Loir'!B38</f>
        <v>85860</v>
      </c>
      <c r="F40" s="36">
        <f>'Eure-et-Loir'!C38</f>
        <v>33.999941765665035</v>
      </c>
      <c r="G40" s="36">
        <f>'Eure-et-Loir'!D38</f>
        <v>2919235</v>
      </c>
      <c r="H40" s="36">
        <f>Indre!B38</f>
        <v>41210</v>
      </c>
      <c r="I40" s="36">
        <f>Indre!C38</f>
        <v>28</v>
      </c>
      <c r="J40" s="36">
        <f>Indre!D38</f>
        <v>1153880</v>
      </c>
      <c r="K40" s="36">
        <f>'Indre-et-Loire'!B38</f>
        <v>35530</v>
      </c>
      <c r="L40" s="36">
        <f>'Indre-et-Loire'!C38</f>
        <v>29</v>
      </c>
      <c r="M40" s="36">
        <f>'Indre-et-Loire'!D38</f>
        <v>1030370</v>
      </c>
      <c r="N40" s="36">
        <f>'Loir-et-Cher'!B38</f>
        <v>45085</v>
      </c>
      <c r="O40" s="36">
        <f>'Loir-et-Cher'!C38</f>
        <v>32.99977819673949</v>
      </c>
      <c r="P40" s="36">
        <f>'Loir-et-Cher'!D38</f>
        <v>1487795</v>
      </c>
      <c r="Q40" s="36">
        <f>Loiret!B38</f>
        <v>32740</v>
      </c>
      <c r="R40" s="36">
        <f>Loiret!C38</f>
        <v>31.998472816127062</v>
      </c>
      <c r="S40" s="36">
        <f>Loiret!D38</f>
        <v>1047630</v>
      </c>
      <c r="T40" s="36">
        <f t="shared" si="3"/>
        <v>284695</v>
      </c>
      <c r="U40" s="37">
        <f t="shared" si="4"/>
        <v>31.03040095540842</v>
      </c>
      <c r="V40" s="36">
        <f t="shared" si="5"/>
        <v>8834200</v>
      </c>
    </row>
    <row r="41" spans="1:22" ht="12">
      <c r="A41" s="50" t="s">
        <v>31</v>
      </c>
      <c r="B41" s="102">
        <f>Cher!B39</f>
        <v>29305</v>
      </c>
      <c r="C41" s="110">
        <f>Cher!C39</f>
        <v>28</v>
      </c>
      <c r="D41" s="106">
        <f>Cher!D39</f>
        <v>820540</v>
      </c>
      <c r="E41" s="71">
        <f>'Eure-et-Loir'!B39</f>
        <v>2865</v>
      </c>
      <c r="F41" s="71">
        <f>'Eure-et-Loir'!C39</f>
        <v>34</v>
      </c>
      <c r="G41" s="71">
        <f>'Eure-et-Loir'!D39</f>
        <v>97410</v>
      </c>
      <c r="H41" s="71">
        <f>Indre!B39</f>
        <v>25840</v>
      </c>
      <c r="I41" s="71">
        <f>Indre!C39</f>
        <v>30</v>
      </c>
      <c r="J41" s="71">
        <f>Indre!D39</f>
        <v>775200</v>
      </c>
      <c r="K41" s="71">
        <f>'Indre-et-Loire'!B39</f>
        <v>28455</v>
      </c>
      <c r="L41" s="71">
        <f>'Indre-et-Loire'!C39</f>
        <v>28</v>
      </c>
      <c r="M41" s="71">
        <f>'Indre-et-Loire'!D39</f>
        <v>796740</v>
      </c>
      <c r="N41" s="71">
        <f>'Loir-et-Cher'!B39</f>
        <v>10640</v>
      </c>
      <c r="O41" s="71">
        <f>'Loir-et-Cher'!C39</f>
        <v>32</v>
      </c>
      <c r="P41" s="71">
        <f>'Loir-et-Cher'!D39</f>
        <v>340480</v>
      </c>
      <c r="Q41" s="71">
        <f>Loiret!B39</f>
        <v>12060</v>
      </c>
      <c r="R41" s="71">
        <f>Loiret!C39</f>
        <v>30</v>
      </c>
      <c r="S41" s="71">
        <f>Loiret!D39</f>
        <v>361800</v>
      </c>
      <c r="T41" s="71">
        <f t="shared" si="3"/>
        <v>109165</v>
      </c>
      <c r="U41" s="83">
        <f t="shared" si="4"/>
        <v>29.241698346539643</v>
      </c>
      <c r="V41" s="71">
        <f t="shared" si="5"/>
        <v>3192170</v>
      </c>
    </row>
    <row r="42" spans="1:22" ht="12">
      <c r="A42" s="32" t="s">
        <v>32</v>
      </c>
      <c r="B42" s="102">
        <f>Cher!B40</f>
        <v>855</v>
      </c>
      <c r="C42" s="110">
        <f>Cher!C40</f>
        <v>20</v>
      </c>
      <c r="D42" s="106">
        <f>Cher!D40</f>
        <v>17100</v>
      </c>
      <c r="E42" s="71">
        <f>'Eure-et-Loir'!B40</f>
        <v>345</v>
      </c>
      <c r="F42" s="71">
        <f>'Eure-et-Loir'!C40</f>
        <v>30</v>
      </c>
      <c r="G42" s="71">
        <f>'Eure-et-Loir'!D40</f>
        <v>10350</v>
      </c>
      <c r="H42" s="71">
        <f>Indre!B40</f>
        <v>585</v>
      </c>
      <c r="I42" s="71">
        <f>Indre!C40</f>
        <v>20</v>
      </c>
      <c r="J42" s="71">
        <f>Indre!D40</f>
        <v>11700</v>
      </c>
      <c r="K42" s="71">
        <f>'Indre-et-Loire'!B40</f>
        <v>450</v>
      </c>
      <c r="L42" s="71">
        <f>'Indre-et-Loire'!C40</f>
        <v>23</v>
      </c>
      <c r="M42" s="71">
        <f>'Indre-et-Loire'!D40</f>
        <v>10350</v>
      </c>
      <c r="N42" s="71">
        <f>'Loir-et-Cher'!B40</f>
        <v>685</v>
      </c>
      <c r="O42" s="71">
        <f>'Loir-et-Cher'!C40</f>
        <v>29</v>
      </c>
      <c r="P42" s="71">
        <f>'Loir-et-Cher'!D40</f>
        <v>19865</v>
      </c>
      <c r="Q42" s="71">
        <f>Loiret!B40</f>
        <v>1180</v>
      </c>
      <c r="R42" s="71">
        <f>Loiret!C40</f>
        <v>27</v>
      </c>
      <c r="S42" s="71">
        <f>Loiret!D40</f>
        <v>31860</v>
      </c>
      <c r="T42" s="71">
        <f t="shared" si="3"/>
        <v>4100</v>
      </c>
      <c r="U42" s="83">
        <f t="shared" si="4"/>
        <v>24.6890243902439</v>
      </c>
      <c r="V42" s="71">
        <f t="shared" si="5"/>
        <v>101225</v>
      </c>
    </row>
    <row r="43" spans="1:22" ht="12">
      <c r="A43" s="40" t="s">
        <v>33</v>
      </c>
      <c r="B43" s="104">
        <f>Cher!B41</f>
        <v>1035</v>
      </c>
      <c r="C43" s="112">
        <f>Cher!C41</f>
        <v>21</v>
      </c>
      <c r="D43" s="108">
        <f>Cher!D41</f>
        <v>21735</v>
      </c>
      <c r="E43" s="75">
        <f>'Eure-et-Loir'!B41</f>
        <v>1395</v>
      </c>
      <c r="F43" s="75">
        <f>'Eure-et-Loir'!C41</f>
        <v>23</v>
      </c>
      <c r="G43" s="75">
        <f>'Eure-et-Loir'!D41</f>
        <v>32085</v>
      </c>
      <c r="H43" s="75">
        <f>Indre!B41</f>
        <v>1420</v>
      </c>
      <c r="I43" s="75">
        <f>Indre!C41</f>
        <v>21</v>
      </c>
      <c r="J43" s="75">
        <f>Indre!D41</f>
        <v>29820</v>
      </c>
      <c r="K43" s="75">
        <f>'Indre-et-Loire'!B41</f>
        <v>1860</v>
      </c>
      <c r="L43" s="75">
        <f>'Indre-et-Loire'!C41</f>
        <v>21</v>
      </c>
      <c r="M43" s="75">
        <f>'Indre-et-Loire'!D41</f>
        <v>39060</v>
      </c>
      <c r="N43" s="75">
        <f>'Loir-et-Cher'!B41</f>
        <v>1340</v>
      </c>
      <c r="O43" s="75">
        <f>'Loir-et-Cher'!C41</f>
        <v>22</v>
      </c>
      <c r="P43" s="75">
        <f>'Loir-et-Cher'!D41</f>
        <v>29480</v>
      </c>
      <c r="Q43" s="75">
        <f>Loiret!B41</f>
        <v>620</v>
      </c>
      <c r="R43" s="75">
        <f>Loiret!C41</f>
        <v>22</v>
      </c>
      <c r="S43" s="75">
        <f>Loiret!D41</f>
        <v>13640</v>
      </c>
      <c r="T43" s="75">
        <f t="shared" si="3"/>
        <v>7670</v>
      </c>
      <c r="U43" s="88">
        <f t="shared" si="4"/>
        <v>21.619295958279007</v>
      </c>
      <c r="V43" s="75">
        <f t="shared" si="5"/>
        <v>165820</v>
      </c>
    </row>
    <row r="44" spans="1:19" ht="12">
      <c r="A44" s="26"/>
      <c r="B44" s="89"/>
      <c r="D44" s="79"/>
      <c r="E44" s="89"/>
      <c r="G44" s="79"/>
      <c r="H44" s="89"/>
      <c r="J44" s="79"/>
      <c r="K44" s="89"/>
      <c r="M44" s="79"/>
      <c r="N44" s="89"/>
      <c r="P44" s="79"/>
      <c r="Q44" s="89"/>
      <c r="S44" s="79"/>
    </row>
    <row r="45" spans="1:19" ht="12">
      <c r="A45" s="166" t="s">
        <v>34</v>
      </c>
      <c r="B45" s="166"/>
      <c r="D45" s="79"/>
      <c r="E45" s="85"/>
      <c r="G45" s="79"/>
      <c r="H45" s="85"/>
      <c r="J45" s="79"/>
      <c r="K45" s="85"/>
      <c r="M45" s="79"/>
      <c r="N45" s="85"/>
      <c r="P45" s="79"/>
      <c r="Q45" s="85"/>
      <c r="S45" s="79"/>
    </row>
    <row r="46" spans="1:19" ht="12">
      <c r="A46" s="45" t="s">
        <v>35</v>
      </c>
      <c r="B46" s="85"/>
      <c r="D46" s="79"/>
      <c r="E46" s="85"/>
      <c r="G46" s="79"/>
      <c r="H46" s="85"/>
      <c r="J46" s="79"/>
      <c r="K46" s="85"/>
      <c r="M46" s="79"/>
      <c r="N46" s="85"/>
      <c r="P46" s="79"/>
      <c r="Q46" s="85"/>
      <c r="S46" s="79"/>
    </row>
    <row r="47" spans="1:22" ht="12">
      <c r="A47" s="47"/>
      <c r="B47" s="87"/>
      <c r="C47" s="70"/>
      <c r="D47" s="82"/>
      <c r="E47" s="87"/>
      <c r="F47" s="70"/>
      <c r="G47" s="82"/>
      <c r="H47" s="87"/>
      <c r="I47" s="70"/>
      <c r="J47" s="82"/>
      <c r="K47" s="87"/>
      <c r="L47" s="70"/>
      <c r="M47" s="82"/>
      <c r="N47" s="87"/>
      <c r="O47" s="70"/>
      <c r="P47" s="82"/>
      <c r="Q47" s="87"/>
      <c r="R47" s="70"/>
      <c r="S47" s="82"/>
      <c r="T47" s="70"/>
      <c r="U47" s="70"/>
      <c r="V47" s="70"/>
    </row>
    <row r="48" spans="1:22" ht="12">
      <c r="A48" s="32" t="s">
        <v>36</v>
      </c>
      <c r="B48" s="71">
        <f>Cher!B46</f>
        <v>0</v>
      </c>
      <c r="C48" s="71">
        <f>Cher!C46</f>
        <v>0</v>
      </c>
      <c r="D48" s="71">
        <f>Cher!D46</f>
        <v>0</v>
      </c>
      <c r="E48" s="71">
        <f>'Eure-et-Loir'!B46</f>
        <v>7240</v>
      </c>
      <c r="F48" s="71">
        <f>'Eure-et-Loir'!C46</f>
        <v>800</v>
      </c>
      <c r="G48" s="71">
        <f>'Eure-et-Loir'!D46</f>
        <v>5792000</v>
      </c>
      <c r="H48" s="71">
        <f>Indre!B46</f>
        <v>0</v>
      </c>
      <c r="I48" s="71">
        <f>Indre!C46</f>
        <v>0</v>
      </c>
      <c r="J48" s="71">
        <f>Indre!D46</f>
        <v>0</v>
      </c>
      <c r="K48" s="71">
        <f>'Indre-et-Loire'!B46</f>
        <v>0</v>
      </c>
      <c r="L48" s="71">
        <f>'Indre-et-Loire'!C46</f>
        <v>0</v>
      </c>
      <c r="M48" s="71">
        <f>'Indre-et-Loire'!D46</f>
        <v>0</v>
      </c>
      <c r="N48" s="71">
        <f>'Loir-et-Cher'!B46</f>
        <v>950</v>
      </c>
      <c r="O48" s="71">
        <f>'Loir-et-Cher'!C46</f>
        <v>840</v>
      </c>
      <c r="P48" s="71">
        <f>'Loir-et-Cher'!D46</f>
        <v>798000</v>
      </c>
      <c r="Q48" s="71">
        <f>Loiret!B46</f>
        <v>12940</v>
      </c>
      <c r="R48" s="71">
        <f>Loiret!C46</f>
        <v>850</v>
      </c>
      <c r="S48" s="71">
        <f>Loiret!D46</f>
        <v>10999000</v>
      </c>
      <c r="T48" s="71">
        <f>B48+E48+H48+K48+N48+Q48</f>
        <v>21130</v>
      </c>
      <c r="U48" s="83">
        <f>V48/T48</f>
        <v>832.4183625177473</v>
      </c>
      <c r="V48" s="71">
        <f>D48+G48+J48+M48+P48+S48</f>
        <v>17589000</v>
      </c>
    </row>
    <row r="49" spans="1:22" ht="12">
      <c r="A49" s="54"/>
      <c r="B49" s="90"/>
      <c r="C49" s="74"/>
      <c r="D49" s="75"/>
      <c r="E49" s="90"/>
      <c r="F49" s="74"/>
      <c r="G49" s="75"/>
      <c r="H49" s="90"/>
      <c r="I49" s="74"/>
      <c r="J49" s="75"/>
      <c r="K49" s="90"/>
      <c r="L49" s="74"/>
      <c r="M49" s="75"/>
      <c r="N49" s="90"/>
      <c r="O49" s="74"/>
      <c r="P49" s="75"/>
      <c r="Q49" s="90"/>
      <c r="R49" s="74"/>
      <c r="S49" s="75"/>
      <c r="T49" s="74"/>
      <c r="U49" s="74"/>
      <c r="V49" s="74"/>
    </row>
    <row r="50" spans="1:19" ht="12">
      <c r="A50" s="56"/>
      <c r="B50" s="86"/>
      <c r="D50" s="79"/>
      <c r="E50" s="86"/>
      <c r="G50" s="79"/>
      <c r="H50" s="86"/>
      <c r="J50" s="79"/>
      <c r="K50" s="86"/>
      <c r="M50" s="79"/>
      <c r="N50" s="86"/>
      <c r="P50" s="79"/>
      <c r="Q50" s="86"/>
      <c r="S50" s="79"/>
    </row>
    <row r="51" spans="1:19" ht="12">
      <c r="A51" s="166" t="s">
        <v>37</v>
      </c>
      <c r="B51" s="166"/>
      <c r="D51" s="79"/>
      <c r="E51" s="85"/>
      <c r="G51" s="79"/>
      <c r="H51" s="85"/>
      <c r="J51" s="79"/>
      <c r="K51" s="85"/>
      <c r="M51" s="79"/>
      <c r="N51" s="85"/>
      <c r="P51" s="79"/>
      <c r="Q51" s="85"/>
      <c r="S51" s="79"/>
    </row>
    <row r="52" spans="1:19" ht="12">
      <c r="A52" s="57" t="s">
        <v>38</v>
      </c>
      <c r="B52" s="86"/>
      <c r="D52" s="79"/>
      <c r="E52" s="86"/>
      <c r="G52" s="79"/>
      <c r="H52" s="86"/>
      <c r="J52" s="79"/>
      <c r="K52" s="86"/>
      <c r="M52" s="79"/>
      <c r="N52" s="86"/>
      <c r="P52" s="79"/>
      <c r="Q52" s="86"/>
      <c r="S52" s="79"/>
    </row>
    <row r="53" spans="1:22" ht="12">
      <c r="A53" s="47"/>
      <c r="B53" s="87"/>
      <c r="C53" s="70"/>
      <c r="D53" s="82"/>
      <c r="E53" s="87"/>
      <c r="F53" s="70"/>
      <c r="G53" s="82"/>
      <c r="H53" s="87"/>
      <c r="I53" s="70"/>
      <c r="J53" s="82"/>
      <c r="K53" s="87"/>
      <c r="L53" s="70"/>
      <c r="M53" s="82"/>
      <c r="N53" s="87"/>
      <c r="O53" s="70"/>
      <c r="P53" s="82"/>
      <c r="Q53" s="87"/>
      <c r="R53" s="70"/>
      <c r="S53" s="82"/>
      <c r="T53" s="70"/>
      <c r="U53" s="70"/>
      <c r="V53" s="70"/>
    </row>
    <row r="54" spans="1:22" ht="12">
      <c r="A54" s="32" t="s">
        <v>39</v>
      </c>
      <c r="B54" s="71">
        <f>Cher!B52</f>
        <v>0</v>
      </c>
      <c r="C54" s="71">
        <f>Cher!C52</f>
        <v>0</v>
      </c>
      <c r="D54" s="71">
        <f>Cher!D52</f>
        <v>0</v>
      </c>
      <c r="E54" s="71">
        <f>'Eure-et-Loir'!B52</f>
        <v>0</v>
      </c>
      <c r="F54" s="71">
        <f>'Eure-et-Loir'!C52</f>
        <v>0</v>
      </c>
      <c r="G54" s="71">
        <f>'Eure-et-Loir'!D52</f>
        <v>0</v>
      </c>
      <c r="H54" s="71">
        <f>Indre!B52</f>
        <v>0</v>
      </c>
      <c r="I54" s="71">
        <f>Indre!C52</f>
        <v>0</v>
      </c>
      <c r="J54" s="71">
        <f>Indre!D52</f>
        <v>0</v>
      </c>
      <c r="K54" s="71">
        <f>'Indre-et-Loire'!B52</f>
        <v>0</v>
      </c>
      <c r="L54" s="71">
        <f>'Indre-et-Loire'!C52</f>
        <v>0</v>
      </c>
      <c r="M54" s="71">
        <f>'Indre-et-Loire'!D52</f>
        <v>0</v>
      </c>
      <c r="N54" s="71">
        <f>'Loir-et-Cher'!B52</f>
        <v>0</v>
      </c>
      <c r="O54" s="71">
        <f>'Loir-et-Cher'!C52</f>
        <v>0</v>
      </c>
      <c r="P54" s="71">
        <f>'Loir-et-Cher'!D52</f>
        <v>0</v>
      </c>
      <c r="Q54" s="71">
        <f>Loiret!B52</f>
        <v>0</v>
      </c>
      <c r="R54" s="71">
        <f>Loiret!C52</f>
        <v>0</v>
      </c>
      <c r="S54" s="71">
        <f>Loiret!D52</f>
        <v>0</v>
      </c>
      <c r="T54" s="71">
        <f>B54+E54+H54+K54+N54+Q54</f>
        <v>0</v>
      </c>
      <c r="U54" s="83">
        <v>0</v>
      </c>
      <c r="V54" s="71">
        <f>D54+G54+J54+M54+P54+S54</f>
        <v>0</v>
      </c>
    </row>
    <row r="55" spans="1:22" ht="12">
      <c r="A55" s="32" t="s">
        <v>40</v>
      </c>
      <c r="B55" s="71">
        <f>Cher!B53</f>
        <v>115</v>
      </c>
      <c r="C55" s="71">
        <f>Cher!C53</f>
        <v>405</v>
      </c>
      <c r="D55" s="71">
        <f>Cher!D53</f>
        <v>46575</v>
      </c>
      <c r="E55" s="71">
        <f>'Eure-et-Loir'!B53</f>
        <v>8300</v>
      </c>
      <c r="F55" s="71">
        <f>'Eure-et-Loir'!C53</f>
        <v>480</v>
      </c>
      <c r="G55" s="71">
        <f>'Eure-et-Loir'!D53</f>
        <v>3984000</v>
      </c>
      <c r="H55" s="71">
        <f>Indre!B53</f>
        <v>20</v>
      </c>
      <c r="I55" s="71">
        <f>Indre!C53</f>
        <v>405</v>
      </c>
      <c r="J55" s="71">
        <f>Indre!D53</f>
        <v>8100</v>
      </c>
      <c r="K55" s="71">
        <f>'Indre-et-Loire'!B53</f>
        <v>65</v>
      </c>
      <c r="L55" s="71">
        <f>'Indre-et-Loire'!C53</f>
        <v>415</v>
      </c>
      <c r="M55" s="71">
        <f>'Indre-et-Loire'!D53</f>
        <v>26975</v>
      </c>
      <c r="N55" s="71">
        <f>'Loir-et-Cher'!B53</f>
        <v>1065</v>
      </c>
      <c r="O55" s="71">
        <f>'Loir-et-Cher'!C53</f>
        <v>440</v>
      </c>
      <c r="P55" s="71">
        <f>'Loir-et-Cher'!D53</f>
        <v>468600</v>
      </c>
      <c r="Q55" s="71">
        <f>Loiret!B53</f>
        <v>3350</v>
      </c>
      <c r="R55" s="71">
        <f>Loiret!C53</f>
        <v>450</v>
      </c>
      <c r="S55" s="71">
        <f>Loiret!D53</f>
        <v>1507500</v>
      </c>
      <c r="T55" s="71">
        <f>B55+E55+H55+K55+N55+Q55</f>
        <v>12915</v>
      </c>
      <c r="U55" s="83">
        <f>V55/T55</f>
        <v>467.8087495160666</v>
      </c>
      <c r="V55" s="71">
        <f>D55+G55+J55+M55+P55+S55</f>
        <v>6041750</v>
      </c>
    </row>
    <row r="56" spans="1:22" ht="12">
      <c r="A56" s="54"/>
      <c r="B56" s="90"/>
      <c r="C56" s="74"/>
      <c r="D56" s="75"/>
      <c r="E56" s="90"/>
      <c r="F56" s="74"/>
      <c r="G56" s="75"/>
      <c r="H56" s="90"/>
      <c r="I56" s="74"/>
      <c r="J56" s="75"/>
      <c r="K56" s="90"/>
      <c r="L56" s="74"/>
      <c r="M56" s="75"/>
      <c r="N56" s="90"/>
      <c r="O56" s="74"/>
      <c r="P56" s="75"/>
      <c r="Q56" s="90"/>
      <c r="R56" s="74"/>
      <c r="S56" s="75"/>
      <c r="T56" s="74"/>
      <c r="U56" s="74"/>
      <c r="V56" s="74"/>
    </row>
    <row r="57" spans="1:19" ht="12">
      <c r="A57" s="58"/>
      <c r="B57" s="91"/>
      <c r="D57" s="79"/>
      <c r="E57" s="91"/>
      <c r="G57" s="79"/>
      <c r="H57" s="91"/>
      <c r="J57" s="79"/>
      <c r="K57" s="91"/>
      <c r="M57" s="79"/>
      <c r="N57" s="91"/>
      <c r="P57" s="79"/>
      <c r="Q57" s="91"/>
      <c r="S57" s="79"/>
    </row>
    <row r="58" spans="1:19" ht="12">
      <c r="A58" s="166" t="s">
        <v>41</v>
      </c>
      <c r="B58" s="166"/>
      <c r="D58" s="79"/>
      <c r="E58" s="85"/>
      <c r="G58" s="79"/>
      <c r="H58" s="85"/>
      <c r="J58" s="79"/>
      <c r="K58" s="85"/>
      <c r="M58" s="79"/>
      <c r="N58" s="85"/>
      <c r="P58" s="79"/>
      <c r="Q58" s="85"/>
      <c r="S58" s="79"/>
    </row>
    <row r="59" spans="1:19" ht="12">
      <c r="A59" s="27" t="s">
        <v>2</v>
      </c>
      <c r="B59" s="86"/>
      <c r="D59" s="79"/>
      <c r="E59" s="86"/>
      <c r="G59" s="79"/>
      <c r="H59" s="86"/>
      <c r="J59" s="79"/>
      <c r="K59" s="86"/>
      <c r="M59" s="79"/>
      <c r="N59" s="86"/>
      <c r="P59" s="79"/>
      <c r="Q59" s="86"/>
      <c r="S59" s="79"/>
    </row>
    <row r="60" spans="1:22" ht="12">
      <c r="A60" s="47"/>
      <c r="B60" s="87"/>
      <c r="C60" s="70"/>
      <c r="D60" s="82"/>
      <c r="E60" s="87"/>
      <c r="F60" s="70"/>
      <c r="G60" s="82"/>
      <c r="H60" s="87"/>
      <c r="I60" s="70"/>
      <c r="J60" s="82"/>
      <c r="K60" s="87"/>
      <c r="L60" s="70"/>
      <c r="M60" s="82"/>
      <c r="N60" s="87"/>
      <c r="O60" s="70"/>
      <c r="P60" s="82"/>
      <c r="Q60" s="87"/>
      <c r="R60" s="70"/>
      <c r="S60" s="82"/>
      <c r="T60" s="70"/>
      <c r="U60" s="70"/>
      <c r="V60" s="70"/>
    </row>
    <row r="61" spans="1:22" ht="12">
      <c r="A61" s="32" t="s">
        <v>42</v>
      </c>
      <c r="B61" s="71">
        <f>Cher!B59</f>
        <v>1810</v>
      </c>
      <c r="C61" s="71">
        <f>Cher!C59</f>
        <v>23</v>
      </c>
      <c r="D61" s="71">
        <f>Cher!D59</f>
        <v>41630</v>
      </c>
      <c r="E61" s="71">
        <f>'Eure-et-Loir'!B59</f>
        <v>1670</v>
      </c>
      <c r="F61" s="71">
        <f>'Eure-et-Loir'!C59</f>
        <v>27</v>
      </c>
      <c r="G61" s="71">
        <f>'Eure-et-Loir'!D59</f>
        <v>45090</v>
      </c>
      <c r="H61" s="71">
        <f>Indre!B59</f>
        <v>2150</v>
      </c>
      <c r="I61" s="71">
        <f>Indre!C59</f>
        <v>23</v>
      </c>
      <c r="J61" s="71">
        <f>Indre!D59</f>
        <v>49450</v>
      </c>
      <c r="K61" s="71">
        <f>'Indre-et-Loire'!B59</f>
        <v>3045</v>
      </c>
      <c r="L61" s="71">
        <f>'Indre-et-Loire'!C59</f>
        <v>25</v>
      </c>
      <c r="M61" s="71">
        <f>'Indre-et-Loire'!D59</f>
        <v>76125</v>
      </c>
      <c r="N61" s="71">
        <f>'Loir-et-Cher'!B59</f>
        <v>1885</v>
      </c>
      <c r="O61" s="71">
        <f>'Loir-et-Cher'!C59</f>
        <v>25</v>
      </c>
      <c r="P61" s="71">
        <f>'Loir-et-Cher'!D59</f>
        <v>47125</v>
      </c>
      <c r="Q61" s="71">
        <f>Loiret!B59</f>
        <v>1270</v>
      </c>
      <c r="R61" s="71">
        <f>Loiret!C59</f>
        <v>24</v>
      </c>
      <c r="S61" s="71">
        <f>Loiret!D59</f>
        <v>30480</v>
      </c>
      <c r="T61" s="71">
        <f>B61+E61+H61+K61+N61+Q61</f>
        <v>11830</v>
      </c>
      <c r="U61" s="83">
        <f>V61/T61</f>
        <v>24.505494505494507</v>
      </c>
      <c r="V61" s="71">
        <f>D61+G61+J61+M61+P61+S61</f>
        <v>289900</v>
      </c>
    </row>
    <row r="62" spans="1:22" ht="12">
      <c r="A62" s="32" t="s">
        <v>43</v>
      </c>
      <c r="B62" s="71">
        <f>Cher!B60</f>
        <v>3570</v>
      </c>
      <c r="C62" s="71">
        <f>Cher!C60</f>
        <v>24</v>
      </c>
      <c r="D62" s="71">
        <f>Cher!D60</f>
        <v>85680</v>
      </c>
      <c r="E62" s="71">
        <f>'Eure-et-Loir'!B60</f>
        <v>8235</v>
      </c>
      <c r="F62" s="71">
        <f>'Eure-et-Loir'!C60</f>
        <v>38</v>
      </c>
      <c r="G62" s="71">
        <f>'Eure-et-Loir'!D60</f>
        <v>312930</v>
      </c>
      <c r="H62" s="71">
        <f>Indre!B60</f>
        <v>4945</v>
      </c>
      <c r="I62" s="71">
        <f>Indre!C60</f>
        <v>25</v>
      </c>
      <c r="J62" s="71">
        <f>Indre!D60</f>
        <v>123625</v>
      </c>
      <c r="K62" s="71">
        <f>'Indre-et-Loire'!B60</f>
        <v>2825</v>
      </c>
      <c r="L62" s="71">
        <f>'Indre-et-Loire'!C60</f>
        <v>30</v>
      </c>
      <c r="M62" s="71">
        <f>'Indre-et-Loire'!D60</f>
        <v>84750</v>
      </c>
      <c r="N62" s="71">
        <f>'Loir-et-Cher'!B60</f>
        <v>3025</v>
      </c>
      <c r="O62" s="71">
        <f>'Loir-et-Cher'!C60</f>
        <v>35</v>
      </c>
      <c r="P62" s="71">
        <f>'Loir-et-Cher'!D60</f>
        <v>105875</v>
      </c>
      <c r="Q62" s="71">
        <f>Loiret!B60</f>
        <v>3495</v>
      </c>
      <c r="R62" s="71">
        <f>Loiret!C60</f>
        <v>32</v>
      </c>
      <c r="S62" s="71">
        <f>Loiret!D60</f>
        <v>111840</v>
      </c>
      <c r="T62" s="71">
        <f>B62+E62+H62+K62+N62+Q62</f>
        <v>26095</v>
      </c>
      <c r="U62" s="83">
        <f>V62/T62</f>
        <v>31.603755508718145</v>
      </c>
      <c r="V62" s="71">
        <f>D62+G62+J62+M62+P62+S62</f>
        <v>824700</v>
      </c>
    </row>
    <row r="63" spans="1:22" ht="12">
      <c r="A63" s="32" t="s">
        <v>44</v>
      </c>
      <c r="B63" s="71">
        <f>Cher!B61</f>
        <v>110</v>
      </c>
      <c r="C63" s="71">
        <f>Cher!C61</f>
        <v>22</v>
      </c>
      <c r="D63" s="71">
        <f>Cher!D61</f>
        <v>2420</v>
      </c>
      <c r="E63" s="71">
        <f>'Eure-et-Loir'!B61</f>
        <v>50</v>
      </c>
      <c r="F63" s="71">
        <f>'Eure-et-Loir'!C61</f>
        <v>30</v>
      </c>
      <c r="G63" s="71">
        <f>'Eure-et-Loir'!D61</f>
        <v>1500</v>
      </c>
      <c r="H63" s="71">
        <f>Indre!B61</f>
        <v>80</v>
      </c>
      <c r="I63" s="71">
        <f>Indre!C61</f>
        <v>22</v>
      </c>
      <c r="J63" s="71">
        <f>Indre!D61</f>
        <v>1760</v>
      </c>
      <c r="K63" s="71">
        <f>'Indre-et-Loire'!B61</f>
        <v>85</v>
      </c>
      <c r="L63" s="71">
        <f>'Indre-et-Loire'!C61</f>
        <v>23</v>
      </c>
      <c r="M63" s="71">
        <f>'Indre-et-Loire'!D61</f>
        <v>1955</v>
      </c>
      <c r="N63" s="71">
        <f>'Loir-et-Cher'!B61</f>
        <v>35</v>
      </c>
      <c r="O63" s="71">
        <f>'Loir-et-Cher'!C61</f>
        <v>25</v>
      </c>
      <c r="P63" s="71">
        <f>'Loir-et-Cher'!D61</f>
        <v>875</v>
      </c>
      <c r="Q63" s="71">
        <f>Loiret!B61</f>
        <v>25</v>
      </c>
      <c r="R63" s="71">
        <f>Loiret!C61</f>
        <v>25</v>
      </c>
      <c r="S63" s="71">
        <f>Loiret!D61</f>
        <v>625</v>
      </c>
      <c r="T63" s="71">
        <f>B63+E63+H63+K63+N63+Q63</f>
        <v>385</v>
      </c>
      <c r="U63" s="83">
        <f>V63/T63</f>
        <v>23.727272727272727</v>
      </c>
      <c r="V63" s="71">
        <f>D63+G63+J63+M63+P63+S63</f>
        <v>9135</v>
      </c>
    </row>
    <row r="64" spans="1:22" ht="12">
      <c r="A64" s="40"/>
      <c r="B64" s="78"/>
      <c r="C64" s="74"/>
      <c r="D64" s="75"/>
      <c r="E64" s="78"/>
      <c r="F64" s="74"/>
      <c r="G64" s="75"/>
      <c r="H64" s="78"/>
      <c r="I64" s="74"/>
      <c r="J64" s="75"/>
      <c r="K64" s="78"/>
      <c r="L64" s="74"/>
      <c r="M64" s="75"/>
      <c r="N64" s="78"/>
      <c r="O64" s="74"/>
      <c r="P64" s="75"/>
      <c r="Q64" s="78"/>
      <c r="R64" s="74"/>
      <c r="S64" s="75"/>
      <c r="T64" s="74"/>
      <c r="U64" s="74"/>
      <c r="V64" s="74"/>
    </row>
    <row r="65" spans="1:19" ht="12">
      <c r="A65" s="26"/>
      <c r="B65" s="89"/>
      <c r="D65" s="79"/>
      <c r="E65" s="89"/>
      <c r="G65" s="79"/>
      <c r="H65" s="89"/>
      <c r="J65" s="79"/>
      <c r="K65" s="89"/>
      <c r="M65" s="79"/>
      <c r="N65" s="89"/>
      <c r="P65" s="79"/>
      <c r="Q65" s="89"/>
      <c r="S65" s="79"/>
    </row>
    <row r="66" spans="1:22" ht="12">
      <c r="A66" s="47"/>
      <c r="B66" s="76"/>
      <c r="C66" s="70"/>
      <c r="D66" s="82"/>
      <c r="E66" s="76"/>
      <c r="F66" s="70"/>
      <c r="G66" s="82"/>
      <c r="H66" s="76"/>
      <c r="I66" s="70"/>
      <c r="J66" s="82"/>
      <c r="K66" s="76"/>
      <c r="L66" s="70"/>
      <c r="M66" s="82"/>
      <c r="N66" s="76"/>
      <c r="O66" s="70"/>
      <c r="P66" s="82"/>
      <c r="Q66" s="76"/>
      <c r="R66" s="70"/>
      <c r="S66" s="82"/>
      <c r="T66" s="70"/>
      <c r="U66" s="70"/>
      <c r="V66" s="70"/>
    </row>
    <row r="67" spans="1:22" ht="12">
      <c r="A67" s="32" t="s">
        <v>45</v>
      </c>
      <c r="B67" s="71">
        <f>Cher!B65</f>
        <v>3070</v>
      </c>
      <c r="C67" s="71">
        <f>Cher!C65</f>
        <v>120</v>
      </c>
      <c r="D67" s="71">
        <f>Cher!D65</f>
        <v>368400</v>
      </c>
      <c r="E67" s="71">
        <f>'Eure-et-Loir'!B65</f>
        <v>3350</v>
      </c>
      <c r="F67" s="71">
        <f>'Eure-et-Loir'!C65</f>
        <v>140</v>
      </c>
      <c r="G67" s="71">
        <f>'Eure-et-Loir'!D65</f>
        <v>469000</v>
      </c>
      <c r="H67" s="71">
        <f>Indre!B65</f>
        <v>4990</v>
      </c>
      <c r="I67" s="71">
        <f>Indre!C65</f>
        <v>110</v>
      </c>
      <c r="J67" s="71">
        <f>Indre!D65</f>
        <v>548900</v>
      </c>
      <c r="K67" s="71">
        <f>'Indre-et-Loire'!B65</f>
        <v>8075</v>
      </c>
      <c r="L67" s="71">
        <f>'Indre-et-Loire'!C65</f>
        <v>120</v>
      </c>
      <c r="M67" s="71">
        <f>'Indre-et-Loire'!D65</f>
        <v>969000</v>
      </c>
      <c r="N67" s="71">
        <f>'Loir-et-Cher'!B65</f>
        <v>4905</v>
      </c>
      <c r="O67" s="71">
        <f>'Loir-et-Cher'!C65</f>
        <v>130</v>
      </c>
      <c r="P67" s="71">
        <f>'Loir-et-Cher'!D65</f>
        <v>637650</v>
      </c>
      <c r="Q67" s="71">
        <f>Loiret!B65</f>
        <v>2530</v>
      </c>
      <c r="R67" s="71">
        <f>Loiret!C65</f>
        <v>130</v>
      </c>
      <c r="S67" s="71">
        <f>Loiret!D65</f>
        <v>328900</v>
      </c>
      <c r="T67" s="71">
        <f>B67+E67+H67+K67+N67+Q67</f>
        <v>26920</v>
      </c>
      <c r="U67" s="83">
        <f>V67/T67</f>
        <v>123.39710252600297</v>
      </c>
      <c r="V67" s="71">
        <f>D67+G67+J67+M67+P67+S67</f>
        <v>3321850</v>
      </c>
    </row>
    <row r="68" spans="1:22" ht="12">
      <c r="A68" s="40"/>
      <c r="B68" s="78"/>
      <c r="C68" s="74"/>
      <c r="D68" s="75"/>
      <c r="E68" s="78"/>
      <c r="F68" s="74"/>
      <c r="G68" s="75"/>
      <c r="H68" s="78"/>
      <c r="I68" s="74"/>
      <c r="J68" s="75"/>
      <c r="K68" s="78"/>
      <c r="L68" s="74"/>
      <c r="M68" s="75"/>
      <c r="N68" s="78"/>
      <c r="O68" s="74"/>
      <c r="P68" s="75"/>
      <c r="Q68" s="78"/>
      <c r="R68" s="74"/>
      <c r="S68" s="75"/>
      <c r="T68" s="74"/>
      <c r="U68" s="74"/>
      <c r="V68" s="74"/>
    </row>
    <row r="69" spans="1:19" ht="12">
      <c r="A69" s="61"/>
      <c r="B69" s="92"/>
      <c r="D69" s="79"/>
      <c r="E69" s="92"/>
      <c r="G69" s="79"/>
      <c r="H69" s="92"/>
      <c r="J69" s="79"/>
      <c r="K69" s="92"/>
      <c r="M69" s="79"/>
      <c r="N69" s="92"/>
      <c r="P69" s="79"/>
      <c r="Q69" s="92"/>
      <c r="S69" s="79"/>
    </row>
    <row r="70" spans="1:22" ht="12">
      <c r="A70" s="47"/>
      <c r="B70" s="76"/>
      <c r="C70" s="77"/>
      <c r="D70" s="93"/>
      <c r="E70" s="76"/>
      <c r="F70" s="77"/>
      <c r="G70" s="93"/>
      <c r="H70" s="76"/>
      <c r="I70" s="77"/>
      <c r="J70" s="93"/>
      <c r="K70" s="76"/>
      <c r="L70" s="77"/>
      <c r="M70" s="93"/>
      <c r="N70" s="76"/>
      <c r="O70" s="77"/>
      <c r="P70" s="93"/>
      <c r="Q70" s="76"/>
      <c r="R70" s="77"/>
      <c r="S70" s="93"/>
      <c r="T70" s="76"/>
      <c r="U70" s="77"/>
      <c r="V70" s="77"/>
    </row>
    <row r="71" spans="1:22" ht="12">
      <c r="A71" s="32" t="s">
        <v>46</v>
      </c>
      <c r="B71" s="71">
        <f>Cher!B69</f>
        <v>10170</v>
      </c>
      <c r="C71" s="77"/>
      <c r="D71" s="93"/>
      <c r="E71" s="71">
        <f>'Eure-et-Loir'!B69</f>
        <v>10900</v>
      </c>
      <c r="F71" s="77"/>
      <c r="G71" s="93"/>
      <c r="H71" s="71">
        <f>Indre!B69</f>
        <v>10315</v>
      </c>
      <c r="I71" s="77"/>
      <c r="J71" s="93"/>
      <c r="K71" s="71">
        <f>'Indre-et-Loire'!B69</f>
        <v>12670</v>
      </c>
      <c r="L71" s="77"/>
      <c r="M71" s="93"/>
      <c r="N71" s="71">
        <f>'Loir-et-Cher'!B69</f>
        <v>15020</v>
      </c>
      <c r="O71" s="77"/>
      <c r="P71" s="93"/>
      <c r="Q71" s="71">
        <f>Loiret!B69</f>
        <v>15620</v>
      </c>
      <c r="R71" s="77"/>
      <c r="S71" s="93"/>
      <c r="T71" s="71">
        <f>B71+E71+H71+K71+N71+Q71</f>
        <v>74695</v>
      </c>
      <c r="U71" s="77"/>
      <c r="V71" s="77"/>
    </row>
    <row r="72" spans="1:22" ht="12">
      <c r="A72" s="40"/>
      <c r="B72" s="78"/>
      <c r="C72" s="77"/>
      <c r="D72" s="93"/>
      <c r="E72" s="78"/>
      <c r="F72" s="77"/>
      <c r="G72" s="93"/>
      <c r="H72" s="78"/>
      <c r="I72" s="77"/>
      <c r="J72" s="93"/>
      <c r="K72" s="78"/>
      <c r="L72" s="77"/>
      <c r="M72" s="93"/>
      <c r="N72" s="78"/>
      <c r="O72" s="77"/>
      <c r="P72" s="93"/>
      <c r="Q72" s="78"/>
      <c r="R72" s="77"/>
      <c r="S72" s="93"/>
      <c r="T72" s="78"/>
      <c r="U72" s="77"/>
      <c r="V72" s="77"/>
    </row>
    <row r="73" spans="1:2" ht="12">
      <c r="A73" s="65"/>
      <c r="B73" s="86"/>
    </row>
    <row r="74" ht="12">
      <c r="A74" s="23" t="s">
        <v>85</v>
      </c>
    </row>
  </sheetData>
  <sheetProtection/>
  <mergeCells count="13">
    <mergeCell ref="A58:B58"/>
    <mergeCell ref="A1:V1"/>
    <mergeCell ref="A3:V3"/>
    <mergeCell ref="B5:D7"/>
    <mergeCell ref="E5:G7"/>
    <mergeCell ref="H5:J7"/>
    <mergeCell ref="K5:M7"/>
    <mergeCell ref="N5:P7"/>
    <mergeCell ref="Q5:S7"/>
    <mergeCell ref="T5:V7"/>
    <mergeCell ref="A35:B35"/>
    <mergeCell ref="A45:B45"/>
    <mergeCell ref="A51:B5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8" scale="71" r:id="rId1"/>
  <headerFooter alignWithMargins="0">
    <oddFooter>&amp;LSRISE Centre-Val de Loire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M62" sqref="M62"/>
    </sheetView>
  </sheetViews>
  <sheetFormatPr defaultColWidth="11.57421875" defaultRowHeight="12.75"/>
  <cols>
    <col min="1" max="16384" width="11.57421875" style="21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Utilisateur Windows</cp:lastModifiedBy>
  <cp:lastPrinted>2023-10-25T12:21:42Z</cp:lastPrinted>
  <dcterms:created xsi:type="dcterms:W3CDTF">2014-07-01T14:17:42Z</dcterms:created>
  <dcterms:modified xsi:type="dcterms:W3CDTF">2023-11-30T13:40:28Z</dcterms:modified>
  <cp:category/>
  <cp:version/>
  <cp:contentType/>
  <cp:contentStatus/>
</cp:coreProperties>
</file>