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R24-data\services\SREAR\101 - MAEC\2_campagne 2025\2_PAEC_2025\2_3 Tableau MAEC par PAEC 2025\"/>
    </mc:Choice>
  </mc:AlternateContent>
  <xr:revisionPtr revIDLastSave="0" documentId="13_ncr:1_{674FEF8C-1FF3-4D05-97E9-294EAFEE3157}" xr6:coauthVersionLast="47" xr6:coauthVersionMax="47" xr10:uidLastSave="{00000000-0000-0000-0000-000000000000}"/>
  <bookViews>
    <workbookView xWindow="-50520" yWindow="390" windowWidth="25440" windowHeight="15390" xr2:uid="{5A98D59E-E914-4D6F-B3AB-77D69FFAEC5D}"/>
  </bookViews>
  <sheets>
    <sheet name="MAEC par PA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H3" i="1"/>
</calcChain>
</file>

<file path=xl/sharedStrings.xml><?xml version="1.0" encoding="utf-8"?>
<sst xmlns="http://schemas.openxmlformats.org/spreadsheetml/2006/main" count="62" uniqueCount="62">
  <si>
    <t>sous-total</t>
  </si>
  <si>
    <t>total</t>
  </si>
  <si>
    <t>MAEC \ PAEC</t>
  </si>
  <si>
    <t>18BE</t>
  </si>
  <si>
    <t>18CB</t>
  </si>
  <si>
    <t>18PF</t>
  </si>
  <si>
    <t>18SU</t>
  </si>
  <si>
    <t>28BC</t>
  </si>
  <si>
    <t>28MA</t>
  </si>
  <si>
    <t>28PE</t>
  </si>
  <si>
    <t>28TE</t>
  </si>
  <si>
    <t>36BR</t>
  </si>
  <si>
    <t>36BS</t>
  </si>
  <si>
    <t>36ID</t>
  </si>
  <si>
    <t>37CH</t>
  </si>
  <si>
    <t>37ID</t>
  </si>
  <si>
    <t>37LR</t>
  </si>
  <si>
    <t>37VI</t>
  </si>
  <si>
    <t>41FO</t>
  </si>
  <si>
    <t>41PB</t>
  </si>
  <si>
    <t>45DL</t>
  </si>
  <si>
    <t>45FO</t>
  </si>
  <si>
    <t>45GA</t>
  </si>
  <si>
    <t>45PG</t>
  </si>
  <si>
    <t>CHAB</t>
  </si>
  <si>
    <t>MOGA</t>
  </si>
  <si>
    <t>SOLG</t>
  </si>
  <si>
    <t>VIND</t>
  </si>
  <si>
    <t>VLOA</t>
  </si>
  <si>
    <t>ARB1</t>
  </si>
  <si>
    <t>CIFF</t>
  </si>
  <si>
    <t>COV4</t>
  </si>
  <si>
    <t>COV6</t>
  </si>
  <si>
    <t>CPRA</t>
  </si>
  <si>
    <t>ESP1</t>
  </si>
  <si>
    <t>ESP2</t>
  </si>
  <si>
    <t>ESP3</t>
  </si>
  <si>
    <t>ESP4</t>
  </si>
  <si>
    <t>FER1</t>
  </si>
  <si>
    <t>FER2</t>
  </si>
  <si>
    <t>FER6</t>
  </si>
  <si>
    <t>HBV1</t>
  </si>
  <si>
    <t>HBV2</t>
  </si>
  <si>
    <t>HBV3</t>
  </si>
  <si>
    <t>IAE1</t>
  </si>
  <si>
    <t>IAE2</t>
  </si>
  <si>
    <t>MHU1</t>
  </si>
  <si>
    <t>MHU2</t>
  </si>
  <si>
    <t>MONO</t>
  </si>
  <si>
    <t>OUV1</t>
  </si>
  <si>
    <t>OUV2</t>
  </si>
  <si>
    <t>PHY4</t>
  </si>
  <si>
    <t>PHY5</t>
  </si>
  <si>
    <t>PHY6</t>
  </si>
  <si>
    <t>PRA1</t>
  </si>
  <si>
    <t>PRA2</t>
  </si>
  <si>
    <t>PRA3</t>
  </si>
  <si>
    <t>SDC1</t>
  </si>
  <si>
    <t>SDC2</t>
  </si>
  <si>
    <t>ZIGC</t>
  </si>
  <si>
    <t>ZIPE</t>
  </si>
  <si>
    <t xml:space="preserve">Nombre total de MAEC en CVL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</si>
</sst>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  <font>
      <b/>
      <sz val="8"/>
      <name val="Calibri  "/>
    </font>
    <font>
      <b/>
      <sz val="11"/>
      <name val="Calibri  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/>
    <xf numFmtId="0" fontId="3" fillId="4" borderId="5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4" borderId="4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2" fillId="5" borderId="4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4" borderId="12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F1C148-1323-41A8-8B9E-F0CE888BC442}" name="Maec2535" displayName="Maec2535" ref="A7:AA39" totalsRowShown="0" headerRowDxfId="31" dataDxfId="29" headerRowBorderDxfId="30" tableBorderDxfId="28" totalsRowBorderDxfId="27">
  <autoFilter ref="A7:AA39" xr:uid="{E9F1C148-1323-41A8-8B9E-F0CE888BC442}"/>
  <sortState xmlns:xlrd2="http://schemas.microsoft.com/office/spreadsheetml/2017/richdata2" ref="A8:AA38">
    <sortCondition ref="A17:A48"/>
  </sortState>
  <tableColumns count="27">
    <tableColumn id="1" xr3:uid="{F0351F85-B801-4DAE-BCDC-79D20C3E9F1B}" name="MAEC \ PAEC" dataDxfId="26"/>
    <tableColumn id="2" xr3:uid="{D6C37598-DE30-49A3-812F-CFB30F941063}" name="18BE" dataDxfId="25"/>
    <tableColumn id="3" xr3:uid="{03417F2E-6380-4B61-B117-0801DB6A2E9D}" name="18CB" dataDxfId="24"/>
    <tableColumn id="4" xr3:uid="{525C2B21-26FD-485A-996E-1487B6C3EAA9}" name="18PF" dataDxfId="23"/>
    <tableColumn id="5" xr3:uid="{C3077E22-BCA3-4045-B9C2-800DFE8A9898}" name="18SU" dataDxfId="22"/>
    <tableColumn id="6" xr3:uid="{79C53861-9CCF-4F56-B7B6-4CCBE791FB1A}" name="28BC" dataDxfId="21"/>
    <tableColumn id="7" xr3:uid="{D7D27048-0824-46F5-BDCD-7311DACFD7A4}" name="28MA" dataDxfId="20"/>
    <tableColumn id="8" xr3:uid="{3F9478A6-F03E-4941-9099-1D17B3A69CDA}" name="28PE" dataDxfId="19"/>
    <tableColumn id="9" xr3:uid="{A65A350F-110C-4B06-9DFC-1D53519DA642}" name="28TE" dataDxfId="18"/>
    <tableColumn id="10" xr3:uid="{5DD484D7-CD2A-451E-9514-C60960F1B003}" name="36BR" dataDxfId="17"/>
    <tableColumn id="11" xr3:uid="{59073F12-3231-469F-888D-9A09292FB69E}" name="36BS" dataDxfId="16"/>
    <tableColumn id="12" xr3:uid="{BF574DBC-EA01-42F4-A950-9A2963BC3F06}" name="36ID" dataDxfId="15"/>
    <tableColumn id="13" xr3:uid="{DB6F4A47-0B5A-4CEB-946D-DF4A271377D8}" name="37CH" dataDxfId="14"/>
    <tableColumn id="14" xr3:uid="{DC8EA680-7C43-4D4C-B531-58FD9D69E61A}" name="37ID" dataDxfId="13"/>
    <tableColumn id="15" xr3:uid="{07B8D399-24AD-4EA4-B471-021629CC3676}" name="37LR" dataDxfId="12"/>
    <tableColumn id="16" xr3:uid="{057F2C3B-F4E0-4288-BE9E-C11728637C52}" name="37VI" dataDxfId="11"/>
    <tableColumn id="17" xr3:uid="{23AFA088-D6BE-4E5A-86BE-7FC3D3A8F593}" name="41FO" dataDxfId="10"/>
    <tableColumn id="18" xr3:uid="{CA1F9116-559D-489F-BB79-EFD9DE6D7E00}" name="41PB" dataDxfId="9"/>
    <tableColumn id="19" xr3:uid="{DD60275D-D12B-4C78-AD37-D26CB5456097}" name="45DL" dataDxfId="8"/>
    <tableColumn id="20" xr3:uid="{5C78A824-C332-470C-895A-EEAD302F0550}" name="45FO" dataDxfId="7"/>
    <tableColumn id="21" xr3:uid="{33503969-E8C7-44DC-B93F-4F263D2E5FD2}" name="45GA" dataDxfId="6"/>
    <tableColumn id="22" xr3:uid="{4458C36B-F61C-45FE-AF23-F9BBAE2C9187}" name="45PG" dataDxfId="5"/>
    <tableColumn id="23" xr3:uid="{81D6E679-F9DE-4363-98F9-AAE66B6C2245}" name="CHAB" dataDxfId="4"/>
    <tableColumn id="24" xr3:uid="{4B965EB2-579F-4B74-A629-A0A67E599A4D}" name="MOGA" dataDxfId="3"/>
    <tableColumn id="25" xr3:uid="{87BA1593-6081-49C6-8F5A-06BC48445FD8}" name="SOLG" dataDxfId="2"/>
    <tableColumn id="26" xr3:uid="{F4E5601B-6E00-43C2-BAB4-A0F73024D1CD}" name="VIND" dataDxfId="1"/>
    <tableColumn id="27" xr3:uid="{C8C0D2A7-7002-4CBF-BB6F-62AB1FCF2CF6}" name="VLO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811A-0355-4299-BB7D-27C04F46E10C}">
  <dimension ref="A3:AA39"/>
  <sheetViews>
    <sheetView tabSelected="1" zoomScale="71" zoomScaleNormal="71" workbookViewId="0">
      <selection activeCell="A3" sqref="A3:G3"/>
    </sheetView>
  </sheetViews>
  <sheetFormatPr baseColWidth="10" defaultRowHeight="14.4" x14ac:dyDescent="0.3"/>
  <sheetData>
    <row r="3" spans="1:27" x14ac:dyDescent="0.3">
      <c r="A3" s="24" t="s">
        <v>61</v>
      </c>
      <c r="B3" s="25"/>
      <c r="C3" s="25"/>
      <c r="D3" s="25"/>
      <c r="E3" s="25"/>
      <c r="F3" s="25"/>
      <c r="G3" s="26"/>
      <c r="H3" s="1">
        <f>SUM(Maec2535[[18BE]:[VLOA]])</f>
        <v>157</v>
      </c>
    </row>
    <row r="4" spans="1:27" ht="15" thickBot="1" x14ac:dyDescent="0.35"/>
    <row r="5" spans="1:27" x14ac:dyDescent="0.3">
      <c r="A5" s="2" t="s">
        <v>0</v>
      </c>
      <c r="B5" s="3">
        <f>SUBTOTAL(9,Maec2535[18BE])</f>
        <v>5</v>
      </c>
      <c r="C5" s="4">
        <f>SUBTOTAL(9,Maec2535[18CB])</f>
        <v>1</v>
      </c>
      <c r="D5" s="4">
        <f>SUBTOTAL(9,Maec2535[18PF])</f>
        <v>4</v>
      </c>
      <c r="E5" s="4">
        <f>SUBTOTAL(9,Maec2535[18SU])</f>
        <v>3</v>
      </c>
      <c r="F5" s="4">
        <f>SUBTOTAL(9,Maec2535[28BC])</f>
        <v>2</v>
      </c>
      <c r="G5" s="4">
        <f>SUBTOTAL(9,Maec2535[28MA])</f>
        <v>2</v>
      </c>
      <c r="H5" s="4">
        <f>SUBTOTAL(9,Maec2535[28PE])</f>
        <v>8</v>
      </c>
      <c r="I5" s="4">
        <f>SUBTOTAL(9,Maec2535[28TE])</f>
        <v>2</v>
      </c>
      <c r="J5" s="4">
        <f>SUBTOTAL(9,Maec2535[36BR])</f>
        <v>12</v>
      </c>
      <c r="K5" s="4">
        <f>SUBTOTAL(9,Maec2535[36BS])</f>
        <v>15</v>
      </c>
      <c r="L5" s="4">
        <f>SUBTOTAL(9,Maec2535[36ID])</f>
        <v>4</v>
      </c>
      <c r="M5" s="4">
        <f>SUBTOTAL(9,Maec2535[37CH])</f>
        <v>2</v>
      </c>
      <c r="N5" s="4">
        <f>SUBTOTAL(9,Maec2535[37ID])</f>
        <v>1</v>
      </c>
      <c r="O5" s="4">
        <f>SUBTOTAL(9,Maec2535[37LR])</f>
        <v>10</v>
      </c>
      <c r="P5" s="4">
        <f>SUBTOTAL(9,Maec2535[37VI])</f>
        <v>9</v>
      </c>
      <c r="Q5" s="4">
        <f>SUBTOTAL(9,Maec2535[41FO])</f>
        <v>3</v>
      </c>
      <c r="R5" s="4">
        <f>SUBTOTAL(9,Maec2535[41PB])</f>
        <v>1</v>
      </c>
      <c r="S5" s="4">
        <f>SUBTOTAL(9,Maec2535[45DL])</f>
        <v>5</v>
      </c>
      <c r="T5" s="4">
        <f>SUBTOTAL(9,Maec2535[45FO])</f>
        <v>6</v>
      </c>
      <c r="U5" s="4">
        <f>SUBTOTAL(9,Maec2535[45GA])</f>
        <v>7</v>
      </c>
      <c r="V5" s="4">
        <f>SUBTOTAL(9,Maec2535[45PG])</f>
        <v>8</v>
      </c>
      <c r="W5" s="4">
        <f>SUBTOTAL(9,Maec2535[CHAB])</f>
        <v>4</v>
      </c>
      <c r="X5" s="4">
        <f>SUBTOTAL(9,Maec2535[MOGA])</f>
        <v>1</v>
      </c>
      <c r="Y5" s="4">
        <f>SUBTOTAL(9,Maec2535[SOLG])</f>
        <v>11</v>
      </c>
      <c r="Z5" s="4">
        <f>SUBTOTAL(9,Maec2535[VIND])</f>
        <v>17</v>
      </c>
      <c r="AA5" s="4">
        <f>SUBTOTAL(9,Maec2535[VLOA])</f>
        <v>14</v>
      </c>
    </row>
    <row r="6" spans="1:27" ht="15" thickBot="1" x14ac:dyDescent="0.35">
      <c r="A6" s="5" t="s">
        <v>1</v>
      </c>
      <c r="B6" s="3">
        <f>SUM(Maec2535[18BE])</f>
        <v>5</v>
      </c>
      <c r="C6" s="4">
        <f>SUM(Maec2535[18CB])</f>
        <v>1</v>
      </c>
      <c r="D6" s="4">
        <f>SUM(Maec2535[18PF])</f>
        <v>4</v>
      </c>
      <c r="E6" s="4">
        <f>SUM(Maec2535[18SU])</f>
        <v>3</v>
      </c>
      <c r="F6" s="4">
        <f>SUM(Maec2535[28BC])</f>
        <v>2</v>
      </c>
      <c r="G6" s="4">
        <f>SUM(Maec2535[28MA])</f>
        <v>2</v>
      </c>
      <c r="H6" s="4">
        <f>SUM(Maec2535[28PE])</f>
        <v>8</v>
      </c>
      <c r="I6" s="4">
        <f>SUM(Maec2535[28TE])</f>
        <v>2</v>
      </c>
      <c r="J6" s="4">
        <f>SUM(Maec2535[36BR])</f>
        <v>12</v>
      </c>
      <c r="K6" s="4">
        <f>SUM(Maec2535[36BS])</f>
        <v>15</v>
      </c>
      <c r="L6" s="4">
        <f>SUM(Maec2535[36ID])</f>
        <v>4</v>
      </c>
      <c r="M6" s="4">
        <f>SUM(Maec2535[37CH])</f>
        <v>2</v>
      </c>
      <c r="N6" s="4">
        <f>SUM(Maec2535[37ID])</f>
        <v>1</v>
      </c>
      <c r="O6" s="4">
        <f>SUM(Maec2535[37LR])</f>
        <v>10</v>
      </c>
      <c r="P6" s="4">
        <f>SUM(Maec2535[37VI])</f>
        <v>9</v>
      </c>
      <c r="Q6" s="4">
        <f>SUM(Maec2535[41FO])</f>
        <v>3</v>
      </c>
      <c r="R6" s="4">
        <f>SUM(Maec2535[41PB])</f>
        <v>1</v>
      </c>
      <c r="S6" s="4">
        <f>SUM(Maec2535[45DL])</f>
        <v>5</v>
      </c>
      <c r="T6" s="4">
        <f>SUM(Maec2535[45FO])</f>
        <v>6</v>
      </c>
      <c r="U6" s="4">
        <f>SUM(Maec2535[45GA])</f>
        <v>7</v>
      </c>
      <c r="V6" s="4">
        <f>SUM(Maec2535[45PG])</f>
        <v>8</v>
      </c>
      <c r="W6" s="4">
        <f>SUM(Maec2535[CHAB])</f>
        <v>4</v>
      </c>
      <c r="X6" s="4">
        <f>SUM(Maec2535[MOGA])</f>
        <v>1</v>
      </c>
      <c r="Y6" s="4">
        <f>SUM(Maec2535[SOLG])</f>
        <v>11</v>
      </c>
      <c r="Z6" s="4">
        <f>SUM(Maec2535[VIND])</f>
        <v>17</v>
      </c>
      <c r="AA6" s="4">
        <f>SUM(Maec2535[VLOA])</f>
        <v>14</v>
      </c>
    </row>
    <row r="7" spans="1:27" x14ac:dyDescent="0.3">
      <c r="A7" s="6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20</v>
      </c>
      <c r="T7" s="10" t="s">
        <v>21</v>
      </c>
      <c r="U7" s="9" t="s">
        <v>22</v>
      </c>
      <c r="V7" s="10" t="s">
        <v>23</v>
      </c>
      <c r="W7" s="9" t="s">
        <v>24</v>
      </c>
      <c r="X7" s="10" t="s">
        <v>25</v>
      </c>
      <c r="Y7" s="9" t="s">
        <v>26</v>
      </c>
      <c r="Z7" s="10" t="s">
        <v>27</v>
      </c>
      <c r="AA7" s="11" t="s">
        <v>28</v>
      </c>
    </row>
    <row r="8" spans="1:27" x14ac:dyDescent="0.3">
      <c r="A8" s="12" t="s">
        <v>29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6">
        <v>1</v>
      </c>
      <c r="T8" s="14"/>
      <c r="U8" s="14"/>
      <c r="V8" s="14"/>
      <c r="W8" s="14"/>
      <c r="X8" s="14"/>
      <c r="Y8" s="14"/>
      <c r="Z8" s="14"/>
      <c r="AA8" s="15"/>
    </row>
    <row r="9" spans="1:27" x14ac:dyDescent="0.3">
      <c r="A9" s="12" t="s">
        <v>30</v>
      </c>
      <c r="B9" s="13"/>
      <c r="C9" s="14"/>
      <c r="D9" s="14"/>
      <c r="E9" s="14"/>
      <c r="F9" s="16">
        <v>1</v>
      </c>
      <c r="G9" s="14"/>
      <c r="H9" s="14"/>
      <c r="I9" s="14"/>
      <c r="J9" s="16">
        <v>1</v>
      </c>
      <c r="K9" s="14"/>
      <c r="L9" s="14"/>
      <c r="M9" s="16">
        <v>1</v>
      </c>
      <c r="N9" s="14"/>
      <c r="O9" s="16">
        <v>1</v>
      </c>
      <c r="P9" s="16">
        <v>1</v>
      </c>
      <c r="Q9" s="14"/>
      <c r="R9" s="16">
        <v>1</v>
      </c>
      <c r="S9" s="14"/>
      <c r="T9" s="14"/>
      <c r="U9" s="14"/>
      <c r="V9" s="14"/>
      <c r="W9" s="16">
        <v>1</v>
      </c>
      <c r="X9" s="14"/>
      <c r="Y9" s="14"/>
      <c r="Z9" s="14"/>
      <c r="AA9" s="15"/>
    </row>
    <row r="10" spans="1:27" x14ac:dyDescent="0.3">
      <c r="A10" s="12" t="s">
        <v>31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>
        <v>1</v>
      </c>
      <c r="W10" s="14"/>
      <c r="X10" s="14"/>
      <c r="Y10" s="14"/>
      <c r="Z10" s="14"/>
      <c r="AA10" s="15"/>
    </row>
    <row r="11" spans="1:27" x14ac:dyDescent="0.3">
      <c r="A11" s="12" t="s">
        <v>32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>
        <v>1</v>
      </c>
      <c r="W11" s="14"/>
      <c r="X11" s="14"/>
      <c r="Y11" s="14"/>
      <c r="Z11" s="14"/>
      <c r="AA11" s="15"/>
    </row>
    <row r="12" spans="1:27" x14ac:dyDescent="0.3">
      <c r="A12" s="12" t="s">
        <v>33</v>
      </c>
      <c r="B12" s="14"/>
      <c r="C12" s="14"/>
      <c r="D12" s="14"/>
      <c r="E12" s="14"/>
      <c r="F12" s="16">
        <v>1</v>
      </c>
      <c r="G12" s="14"/>
      <c r="H12" s="16">
        <v>1</v>
      </c>
      <c r="I12" s="14"/>
      <c r="J12" s="16">
        <v>1</v>
      </c>
      <c r="K12" s="16">
        <v>1</v>
      </c>
      <c r="L12" s="14"/>
      <c r="M12" s="14"/>
      <c r="N12" s="14"/>
      <c r="O12" s="14"/>
      <c r="P12" s="16">
        <v>1</v>
      </c>
      <c r="Q12" s="14"/>
      <c r="R12" s="14"/>
      <c r="S12" s="16">
        <v>1</v>
      </c>
      <c r="T12" s="16">
        <v>1</v>
      </c>
      <c r="U12" s="16">
        <v>1</v>
      </c>
      <c r="V12" s="14"/>
      <c r="W12" s="14"/>
      <c r="X12" s="14"/>
      <c r="Y12" s="14"/>
      <c r="Z12" s="16">
        <v>1</v>
      </c>
      <c r="AA12" s="17">
        <v>1</v>
      </c>
    </row>
    <row r="13" spans="1:27" x14ac:dyDescent="0.3">
      <c r="A13" s="12" t="s">
        <v>34</v>
      </c>
      <c r="B13" s="13"/>
      <c r="C13" s="14"/>
      <c r="D13" s="14"/>
      <c r="E13" s="14"/>
      <c r="F13" s="14"/>
      <c r="G13" s="14"/>
      <c r="H13" s="14"/>
      <c r="I13" s="14"/>
      <c r="J13" s="14"/>
      <c r="K13" s="16">
        <v>1</v>
      </c>
      <c r="L13" s="14"/>
      <c r="M13" s="14"/>
      <c r="N13" s="14"/>
      <c r="O13" s="16">
        <v>1</v>
      </c>
      <c r="P13" s="16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6">
        <v>1</v>
      </c>
      <c r="AA13" s="15"/>
    </row>
    <row r="14" spans="1:27" x14ac:dyDescent="0.3">
      <c r="A14" s="12" t="s">
        <v>35</v>
      </c>
      <c r="B14" s="18">
        <v>1</v>
      </c>
      <c r="C14" s="14"/>
      <c r="D14" s="14"/>
      <c r="E14" s="14"/>
      <c r="F14" s="14"/>
      <c r="G14" s="14"/>
      <c r="H14" s="16">
        <v>1</v>
      </c>
      <c r="I14" s="14"/>
      <c r="J14" s="14"/>
      <c r="K14" s="16">
        <v>1</v>
      </c>
      <c r="L14" s="14"/>
      <c r="M14" s="14"/>
      <c r="N14" s="14"/>
      <c r="O14" s="14"/>
      <c r="P14" s="16">
        <v>1</v>
      </c>
      <c r="Q14" s="16">
        <v>1</v>
      </c>
      <c r="R14" s="14"/>
      <c r="S14" s="14"/>
      <c r="T14" s="14"/>
      <c r="U14" s="14"/>
      <c r="V14" s="14"/>
      <c r="W14" s="16">
        <v>1</v>
      </c>
      <c r="X14" s="14"/>
      <c r="Y14" s="14"/>
      <c r="Z14" s="16">
        <v>1</v>
      </c>
      <c r="AA14" s="17">
        <v>1</v>
      </c>
    </row>
    <row r="15" spans="1:27" x14ac:dyDescent="0.3">
      <c r="A15" s="12" t="s">
        <v>36</v>
      </c>
      <c r="B15" s="18">
        <v>1</v>
      </c>
      <c r="C15" s="14"/>
      <c r="D15" s="16">
        <v>1</v>
      </c>
      <c r="E15" s="14"/>
      <c r="F15" s="14"/>
      <c r="G15" s="14"/>
      <c r="H15" s="16">
        <v>1</v>
      </c>
      <c r="I15" s="14"/>
      <c r="J15" s="14"/>
      <c r="K15" s="16">
        <v>1</v>
      </c>
      <c r="L15" s="14"/>
      <c r="M15" s="14"/>
      <c r="N15" s="14"/>
      <c r="O15" s="14"/>
      <c r="P15" s="16">
        <v>1</v>
      </c>
      <c r="Q15" s="16">
        <v>1</v>
      </c>
      <c r="R15" s="14"/>
      <c r="S15" s="14"/>
      <c r="T15" s="16">
        <v>1</v>
      </c>
      <c r="U15" s="14"/>
      <c r="V15" s="14"/>
      <c r="W15" s="14"/>
      <c r="X15" s="14"/>
      <c r="Y15" s="16">
        <v>1</v>
      </c>
      <c r="Z15" s="16">
        <v>1</v>
      </c>
      <c r="AA15" s="17">
        <v>1</v>
      </c>
    </row>
    <row r="16" spans="1:27" x14ac:dyDescent="0.3">
      <c r="A16" s="12" t="s">
        <v>37</v>
      </c>
      <c r="B16" s="18">
        <v>1</v>
      </c>
      <c r="C16" s="14"/>
      <c r="D16" s="14"/>
      <c r="E16" s="14"/>
      <c r="F16" s="14"/>
      <c r="G16" s="14"/>
      <c r="H16" s="16">
        <v>1</v>
      </c>
      <c r="I16" s="14"/>
      <c r="J16" s="16">
        <v>1</v>
      </c>
      <c r="K16" s="16">
        <v>1</v>
      </c>
      <c r="L16" s="14"/>
      <c r="M16" s="14"/>
      <c r="N16" s="14"/>
      <c r="O16" s="16">
        <v>1</v>
      </c>
      <c r="P16" s="16">
        <v>1</v>
      </c>
      <c r="Q16" s="16">
        <v>1</v>
      </c>
      <c r="R16" s="14"/>
      <c r="S16" s="14"/>
      <c r="T16" s="16">
        <v>1</v>
      </c>
      <c r="U16" s="14"/>
      <c r="V16" s="14"/>
      <c r="W16" s="16">
        <v>1</v>
      </c>
      <c r="X16" s="14"/>
      <c r="Y16" s="16">
        <v>1</v>
      </c>
      <c r="Z16" s="16">
        <v>1</v>
      </c>
      <c r="AA16" s="17">
        <v>1</v>
      </c>
    </row>
    <row r="17" spans="1:27" x14ac:dyDescent="0.3">
      <c r="A17" s="12" t="s">
        <v>38</v>
      </c>
      <c r="B17" s="13"/>
      <c r="C17" s="14"/>
      <c r="D17" s="14"/>
      <c r="E17" s="14"/>
      <c r="F17" s="14"/>
      <c r="G17" s="14"/>
      <c r="H17" s="14"/>
      <c r="I17" s="16">
        <v>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 spans="1:27" x14ac:dyDescent="0.3">
      <c r="A18" s="12" t="s">
        <v>39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6">
        <v>1</v>
      </c>
      <c r="V18" s="14"/>
      <c r="W18" s="14"/>
      <c r="X18" s="14"/>
      <c r="Y18" s="14"/>
      <c r="Z18" s="14"/>
      <c r="AA18" s="15"/>
    </row>
    <row r="19" spans="1:27" x14ac:dyDescent="0.3">
      <c r="A19" s="12" t="s">
        <v>40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</row>
    <row r="20" spans="1:27" x14ac:dyDescent="0.3">
      <c r="A20" s="12" t="s">
        <v>41</v>
      </c>
      <c r="B20" s="13"/>
      <c r="C20" s="16">
        <v>1</v>
      </c>
      <c r="D20" s="16">
        <v>1</v>
      </c>
      <c r="E20" s="16">
        <v>1</v>
      </c>
      <c r="F20" s="14"/>
      <c r="G20" s="14"/>
      <c r="H20" s="16">
        <v>1</v>
      </c>
      <c r="I20" s="14"/>
      <c r="J20" s="16">
        <v>1</v>
      </c>
      <c r="K20" s="16">
        <v>1</v>
      </c>
      <c r="L20" s="16">
        <v>1</v>
      </c>
      <c r="M20" s="14"/>
      <c r="N20" s="16">
        <v>1</v>
      </c>
      <c r="O20" s="16">
        <v>1</v>
      </c>
      <c r="P20" s="14"/>
      <c r="Q20" s="14"/>
      <c r="R20" s="14"/>
      <c r="S20" s="14"/>
      <c r="T20" s="16">
        <v>1</v>
      </c>
      <c r="U20" s="16">
        <v>1</v>
      </c>
      <c r="V20" s="16">
        <v>1</v>
      </c>
      <c r="W20" s="14"/>
      <c r="X20" s="14"/>
      <c r="Y20" s="16">
        <v>1</v>
      </c>
      <c r="Z20" s="16">
        <v>1</v>
      </c>
      <c r="AA20" s="17">
        <v>1</v>
      </c>
    </row>
    <row r="21" spans="1:27" x14ac:dyDescent="0.3">
      <c r="A21" s="12" t="s">
        <v>42</v>
      </c>
      <c r="B21" s="13"/>
      <c r="C21" s="14"/>
      <c r="D21" s="16">
        <v>1</v>
      </c>
      <c r="E21" s="16">
        <v>1</v>
      </c>
      <c r="F21" s="14"/>
      <c r="G21" s="14"/>
      <c r="H21" s="16">
        <v>1</v>
      </c>
      <c r="I21" s="14"/>
      <c r="J21" s="16">
        <v>1</v>
      </c>
      <c r="K21" s="16">
        <v>1</v>
      </c>
      <c r="L21" s="14"/>
      <c r="M21" s="14"/>
      <c r="N21" s="14"/>
      <c r="O21" s="16">
        <v>1</v>
      </c>
      <c r="P21" s="16">
        <v>1</v>
      </c>
      <c r="Q21" s="14"/>
      <c r="R21" s="14"/>
      <c r="S21" s="14"/>
      <c r="T21" s="16">
        <v>1</v>
      </c>
      <c r="U21" s="16">
        <v>1</v>
      </c>
      <c r="V21" s="16">
        <v>1</v>
      </c>
      <c r="W21" s="14"/>
      <c r="X21" s="14"/>
      <c r="Y21" s="16">
        <v>1</v>
      </c>
      <c r="Z21" s="16">
        <v>1</v>
      </c>
      <c r="AA21" s="17">
        <v>1</v>
      </c>
    </row>
    <row r="22" spans="1:27" x14ac:dyDescent="0.3">
      <c r="A22" s="12" t="s">
        <v>43</v>
      </c>
      <c r="B22" s="13"/>
      <c r="C22" s="14"/>
      <c r="D22" s="16">
        <v>1</v>
      </c>
      <c r="E22" s="16">
        <v>1</v>
      </c>
      <c r="F22" s="14"/>
      <c r="G22" s="14"/>
      <c r="H22" s="14"/>
      <c r="I22" s="14"/>
      <c r="J22" s="16">
        <v>1</v>
      </c>
      <c r="K22" s="16">
        <v>1</v>
      </c>
      <c r="L22" s="14"/>
      <c r="M22" s="14"/>
      <c r="N22" s="14"/>
      <c r="O22" s="14"/>
      <c r="P22" s="14"/>
      <c r="Q22" s="14"/>
      <c r="R22" s="14"/>
      <c r="S22" s="14"/>
      <c r="T22" s="16">
        <v>1</v>
      </c>
      <c r="U22" s="16">
        <v>1</v>
      </c>
      <c r="V22" s="16">
        <v>1</v>
      </c>
      <c r="W22" s="14"/>
      <c r="X22" s="14"/>
      <c r="Y22" s="16">
        <v>1</v>
      </c>
      <c r="Z22" s="16">
        <v>1</v>
      </c>
      <c r="AA22" s="17">
        <v>1</v>
      </c>
    </row>
    <row r="23" spans="1:27" x14ac:dyDescent="0.3">
      <c r="A23" s="12" t="s">
        <v>44</v>
      </c>
      <c r="B23" s="13"/>
      <c r="C23" s="14"/>
      <c r="D23" s="14"/>
      <c r="E23" s="14"/>
      <c r="F23" s="14"/>
      <c r="G23" s="14"/>
      <c r="H23" s="16">
        <v>1</v>
      </c>
      <c r="I23" s="14"/>
      <c r="J23" s="16">
        <v>1</v>
      </c>
      <c r="K23" s="16">
        <v>1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6">
        <v>1</v>
      </c>
      <c r="X23" s="14"/>
      <c r="Y23" s="14"/>
      <c r="Z23" s="16">
        <v>1</v>
      </c>
      <c r="AA23" s="15"/>
    </row>
    <row r="24" spans="1:27" x14ac:dyDescent="0.3">
      <c r="A24" s="12" t="s">
        <v>45</v>
      </c>
      <c r="B24" s="13"/>
      <c r="C24" s="14"/>
      <c r="D24" s="14"/>
      <c r="E24" s="14"/>
      <c r="F24" s="14"/>
      <c r="G24" s="14"/>
      <c r="H24" s="16">
        <v>1</v>
      </c>
      <c r="I24" s="14"/>
      <c r="J24" s="14"/>
      <c r="K24" s="1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6">
        <v>1</v>
      </c>
      <c r="AA24" s="15"/>
    </row>
    <row r="25" spans="1:27" x14ac:dyDescent="0.3">
      <c r="A25" s="12" t="s">
        <v>46</v>
      </c>
      <c r="B25" s="18">
        <v>1</v>
      </c>
      <c r="C25" s="14"/>
      <c r="D25" s="14"/>
      <c r="E25" s="14"/>
      <c r="F25" s="14"/>
      <c r="G25" s="14"/>
      <c r="H25" s="14"/>
      <c r="I25" s="14"/>
      <c r="J25" s="16">
        <v>1</v>
      </c>
      <c r="K25" s="16">
        <v>1</v>
      </c>
      <c r="L25" s="14"/>
      <c r="M25" s="14"/>
      <c r="N25" s="14"/>
      <c r="O25" s="16">
        <v>1</v>
      </c>
      <c r="P25" s="16">
        <v>1</v>
      </c>
      <c r="Q25" s="14"/>
      <c r="R25" s="14"/>
      <c r="S25" s="14"/>
      <c r="T25" s="14"/>
      <c r="U25" s="14"/>
      <c r="V25" s="14"/>
      <c r="W25" s="14"/>
      <c r="X25" s="14"/>
      <c r="Y25" s="16">
        <v>1</v>
      </c>
      <c r="Z25" s="16">
        <v>1</v>
      </c>
      <c r="AA25" s="17">
        <v>1</v>
      </c>
    </row>
    <row r="26" spans="1:27" x14ac:dyDescent="0.3">
      <c r="A26" s="12" t="s">
        <v>47</v>
      </c>
      <c r="B26" s="13"/>
      <c r="C26" s="14"/>
      <c r="D26" s="14"/>
      <c r="E26" s="14"/>
      <c r="F26" s="14"/>
      <c r="G26" s="14"/>
      <c r="H26" s="14"/>
      <c r="I26" s="14"/>
      <c r="J26" s="16">
        <v>1</v>
      </c>
      <c r="K26" s="16">
        <v>1</v>
      </c>
      <c r="L26" s="14"/>
      <c r="M26" s="14"/>
      <c r="N26" s="14"/>
      <c r="O26" s="16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6">
        <v>1</v>
      </c>
      <c r="Z26" s="16">
        <v>1</v>
      </c>
      <c r="AA26" s="17">
        <v>1</v>
      </c>
    </row>
    <row r="27" spans="1:27" x14ac:dyDescent="0.3">
      <c r="A27" s="12" t="s">
        <v>48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>
        <v>1</v>
      </c>
      <c r="Y27" s="14"/>
      <c r="Z27" s="14"/>
      <c r="AA27" s="15"/>
    </row>
    <row r="28" spans="1:27" x14ac:dyDescent="0.3">
      <c r="A28" s="12" t="s">
        <v>49</v>
      </c>
      <c r="B28" s="13"/>
      <c r="C28" s="14"/>
      <c r="D28" s="14"/>
      <c r="E28" s="14"/>
      <c r="F28" s="14"/>
      <c r="G28" s="14"/>
      <c r="H28" s="14"/>
      <c r="I28" s="14"/>
      <c r="J28" s="14"/>
      <c r="K28" s="16">
        <v>1</v>
      </c>
      <c r="L28" s="14"/>
      <c r="M28" s="16">
        <v>1</v>
      </c>
      <c r="N28" s="14"/>
      <c r="O28" s="16">
        <v>1</v>
      </c>
      <c r="P28" s="14"/>
      <c r="Q28" s="14"/>
      <c r="R28" s="14"/>
      <c r="S28" s="14"/>
      <c r="T28" s="14"/>
      <c r="U28" s="14"/>
      <c r="V28" s="14"/>
      <c r="W28" s="14"/>
      <c r="X28" s="14"/>
      <c r="Y28" s="16">
        <v>1</v>
      </c>
      <c r="Z28" s="16">
        <v>1</v>
      </c>
      <c r="AA28" s="17">
        <v>1</v>
      </c>
    </row>
    <row r="29" spans="1:27" x14ac:dyDescent="0.3">
      <c r="A29" s="12" t="s">
        <v>50</v>
      </c>
      <c r="B29" s="13"/>
      <c r="C29" s="14"/>
      <c r="D29" s="14"/>
      <c r="E29" s="14"/>
      <c r="F29" s="14"/>
      <c r="G29" s="14"/>
      <c r="H29" s="14"/>
      <c r="I29" s="14"/>
      <c r="J29" s="14"/>
      <c r="K29" s="16">
        <v>1</v>
      </c>
      <c r="L29" s="14"/>
      <c r="M29" s="14"/>
      <c r="N29" s="14"/>
      <c r="O29" s="16">
        <v>1</v>
      </c>
      <c r="P29" s="14"/>
      <c r="Q29" s="14"/>
      <c r="R29" s="14"/>
      <c r="S29" s="14"/>
      <c r="T29" s="14"/>
      <c r="U29" s="14"/>
      <c r="V29" s="14"/>
      <c r="W29" s="14"/>
      <c r="X29" s="14"/>
      <c r="Y29" s="16">
        <v>1</v>
      </c>
      <c r="Z29" s="16">
        <v>1</v>
      </c>
      <c r="AA29" s="17">
        <v>1</v>
      </c>
    </row>
    <row r="30" spans="1:27" x14ac:dyDescent="0.3">
      <c r="A30" s="12" t="s">
        <v>51</v>
      </c>
      <c r="B30" s="13"/>
      <c r="C30" s="14"/>
      <c r="D30" s="14"/>
      <c r="E30" s="14"/>
      <c r="F30" s="14"/>
      <c r="G30" s="16">
        <v>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6">
        <v>1</v>
      </c>
      <c r="T30" s="14"/>
      <c r="U30" s="14"/>
      <c r="V30" s="16">
        <v>1</v>
      </c>
      <c r="W30" s="14"/>
      <c r="X30" s="14"/>
      <c r="Y30" s="14"/>
      <c r="Z30" s="14"/>
      <c r="AA30" s="15"/>
    </row>
    <row r="31" spans="1:27" x14ac:dyDescent="0.3">
      <c r="A31" s="12" t="s">
        <v>52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6">
        <v>1</v>
      </c>
      <c r="T31" s="14"/>
      <c r="U31" s="16">
        <v>1</v>
      </c>
      <c r="V31" s="14"/>
      <c r="W31" s="14"/>
      <c r="X31" s="14"/>
      <c r="Y31" s="14"/>
      <c r="Z31" s="14"/>
      <c r="AA31" s="15"/>
    </row>
    <row r="32" spans="1:27" x14ac:dyDescent="0.3">
      <c r="A32" s="12" t="s">
        <v>53</v>
      </c>
      <c r="B32" s="13"/>
      <c r="C32" s="14"/>
      <c r="D32" s="14"/>
      <c r="E32" s="14"/>
      <c r="F32" s="14"/>
      <c r="G32" s="16">
        <v>1</v>
      </c>
      <c r="H32" s="14"/>
      <c r="I32" s="16">
        <v>1</v>
      </c>
      <c r="J32" s="14"/>
      <c r="K32" s="14"/>
      <c r="L32" s="14"/>
      <c r="M32" s="14"/>
      <c r="N32" s="14"/>
      <c r="O32" s="14"/>
      <c r="P32" s="14"/>
      <c r="Q32" s="14"/>
      <c r="R32" s="14"/>
      <c r="S32" s="16">
        <v>1</v>
      </c>
      <c r="T32" s="14"/>
      <c r="U32" s="16">
        <v>1</v>
      </c>
      <c r="V32" s="16">
        <v>1</v>
      </c>
      <c r="W32" s="14"/>
      <c r="X32" s="14"/>
      <c r="Y32" s="14"/>
      <c r="Z32" s="14"/>
      <c r="AA32" s="15"/>
    </row>
    <row r="33" spans="1:27" x14ac:dyDescent="0.3">
      <c r="A33" s="12" t="s">
        <v>54</v>
      </c>
      <c r="B33" s="13"/>
      <c r="C33" s="14"/>
      <c r="D33" s="14"/>
      <c r="E33" s="14"/>
      <c r="F33" s="14"/>
      <c r="G33" s="14"/>
      <c r="H33" s="14"/>
      <c r="I33" s="14"/>
      <c r="J33" s="16">
        <v>1</v>
      </c>
      <c r="K33" s="16">
        <v>1</v>
      </c>
      <c r="L33" s="14"/>
      <c r="M33" s="14"/>
      <c r="N33" s="14"/>
      <c r="O33" s="14"/>
      <c r="P33" s="16">
        <v>1</v>
      </c>
      <c r="Q33" s="14"/>
      <c r="R33" s="14"/>
      <c r="S33" s="14"/>
      <c r="T33" s="14"/>
      <c r="U33" s="14"/>
      <c r="V33" s="14"/>
      <c r="W33" s="14"/>
      <c r="X33" s="14"/>
      <c r="Y33" s="16">
        <v>1</v>
      </c>
      <c r="Z33" s="16">
        <v>1</v>
      </c>
      <c r="AA33" s="17">
        <v>1</v>
      </c>
    </row>
    <row r="34" spans="1:27" x14ac:dyDescent="0.3">
      <c r="A34" s="12" t="s">
        <v>55</v>
      </c>
      <c r="B34" s="18">
        <v>1</v>
      </c>
      <c r="C34" s="14"/>
      <c r="D34" s="14"/>
      <c r="E34" s="14"/>
      <c r="F34" s="14"/>
      <c r="G34" s="14"/>
      <c r="H34" s="14"/>
      <c r="I34" s="14"/>
      <c r="J34" s="16">
        <v>1</v>
      </c>
      <c r="K34" s="16">
        <v>1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6">
        <v>1</v>
      </c>
      <c r="Z34" s="16">
        <v>1</v>
      </c>
      <c r="AA34" s="17">
        <v>1</v>
      </c>
    </row>
    <row r="35" spans="1:27" x14ac:dyDescent="0.3">
      <c r="A35" s="12" t="s">
        <v>56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6">
        <v>1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6">
        <v>1</v>
      </c>
      <c r="AA35" s="17">
        <v>1</v>
      </c>
    </row>
    <row r="36" spans="1:27" x14ac:dyDescent="0.3">
      <c r="A36" s="12" t="s">
        <v>57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6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 spans="1:27" x14ac:dyDescent="0.3">
      <c r="A37" s="12" t="s">
        <v>58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>
        <v>1</v>
      </c>
      <c r="W37" s="14"/>
      <c r="X37" s="14"/>
      <c r="Y37" s="14"/>
      <c r="Z37" s="14"/>
      <c r="AA37" s="15"/>
    </row>
    <row r="38" spans="1:27" x14ac:dyDescent="0.3">
      <c r="A38" s="12" t="s">
        <v>59</v>
      </c>
      <c r="B38" s="13"/>
      <c r="C38" s="14"/>
      <c r="D38" s="14"/>
      <c r="E38" s="14"/>
      <c r="F38" s="14"/>
      <c r="G38" s="14"/>
      <c r="H38" s="14"/>
      <c r="I38" s="14"/>
      <c r="J38" s="16">
        <v>1</v>
      </c>
      <c r="K38" s="14"/>
      <c r="L38" s="16">
        <v>1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spans="1:27" x14ac:dyDescent="0.3">
      <c r="A39" s="12" t="s">
        <v>60</v>
      </c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3">
        <v>1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2"/>
    </row>
  </sheetData>
  <mergeCells count="1">
    <mergeCell ref="A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MAEC par PAEC</vt:lpstr>
    </vt:vector>
  </TitlesOfParts>
  <Company>Ministere en charge de l'Agriculture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COULOMBEL</dc:creator>
  <cp:lastModifiedBy>Françoise COULOMBEL</cp:lastModifiedBy>
  <dcterms:created xsi:type="dcterms:W3CDTF">2025-07-04T06:29:35Z</dcterms:created>
  <dcterms:modified xsi:type="dcterms:W3CDTF">2025-07-15T14:15:14Z</dcterms:modified>
</cp:coreProperties>
</file>