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020" tabRatio="645"/>
  </bookViews>
  <sheets>
    <sheet name="Haies - barème" sheetId="2" r:id="rId1"/>
    <sheet name="Alignements arbres - barème" sheetId="1" r:id="rId2"/>
    <sheet name="Devis" sheetId="3" r:id="rId3"/>
  </sheets>
  <definedNames>
    <definedName name="_xlnm.Print_Area" localSheetId="2">Devis!$A$1:$I$37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A1" i="1" l="1"/>
  <c r="U19" i="2"/>
  <c r="R19" i="2"/>
  <c r="O19" i="2"/>
  <c r="U18" i="2"/>
  <c r="R18" i="2"/>
  <c r="O18" i="2"/>
  <c r="L19" i="2"/>
  <c r="L18" i="2"/>
  <c r="I19" i="2"/>
  <c r="I18" i="2"/>
  <c r="V23" i="2"/>
  <c r="V22" i="2"/>
  <c r="V14" i="2"/>
  <c r="V10" i="2"/>
  <c r="V9" i="2"/>
  <c r="V8" i="2"/>
  <c r="V7" i="2"/>
  <c r="V4" i="2"/>
  <c r="T13" i="2" s="1"/>
  <c r="V13" i="2" s="1"/>
  <c r="S23" i="2"/>
  <c r="S22" i="2"/>
  <c r="S14" i="2"/>
  <c r="S10" i="2"/>
  <c r="S9" i="2"/>
  <c r="S8" i="2"/>
  <c r="S7" i="2"/>
  <c r="S4" i="2"/>
  <c r="P23" i="2"/>
  <c r="P22" i="2"/>
  <c r="P14" i="2"/>
  <c r="P10" i="2"/>
  <c r="P9" i="2"/>
  <c r="P8" i="2"/>
  <c r="P7" i="2"/>
  <c r="P4" i="2"/>
  <c r="N13" i="2" s="1"/>
  <c r="P13" i="2" s="1"/>
  <c r="M23" i="2"/>
  <c r="M22" i="2"/>
  <c r="M14" i="2"/>
  <c r="M10" i="2"/>
  <c r="M9" i="2"/>
  <c r="M8" i="2"/>
  <c r="M7" i="2"/>
  <c r="M4" i="2"/>
  <c r="K13" i="2" s="1"/>
  <c r="M13" i="2" s="1"/>
  <c r="J4" i="2"/>
  <c r="J14" i="2"/>
  <c r="J22" i="2"/>
  <c r="J23" i="2"/>
  <c r="J8" i="2"/>
  <c r="J9" i="2"/>
  <c r="J10" i="2"/>
  <c r="J7" i="2"/>
  <c r="Q21" i="2" l="1"/>
  <c r="S21" i="2" s="1"/>
  <c r="Q13" i="2"/>
  <c r="S13" i="2" s="1"/>
  <c r="Q19" i="2"/>
  <c r="S19" i="2" s="1"/>
  <c r="Q24" i="2"/>
  <c r="S24" i="2" s="1"/>
  <c r="Q15" i="2"/>
  <c r="S15" i="2" s="1"/>
  <c r="Q17" i="2"/>
  <c r="S17" i="2" s="1"/>
  <c r="T16" i="2"/>
  <c r="V16" i="2" s="1"/>
  <c r="T18" i="2"/>
  <c r="V18" i="2" s="1"/>
  <c r="T20" i="2"/>
  <c r="V20" i="2" s="1"/>
  <c r="T25" i="2"/>
  <c r="V25" i="2" s="1"/>
  <c r="T15" i="2"/>
  <c r="V15" i="2" s="1"/>
  <c r="T17" i="2"/>
  <c r="V17" i="2" s="1"/>
  <c r="T19" i="2"/>
  <c r="V19" i="2" s="1"/>
  <c r="T21" i="2"/>
  <c r="V21" i="2" s="1"/>
  <c r="T24" i="2"/>
  <c r="V24" i="2" s="1"/>
  <c r="T12" i="2"/>
  <c r="T11" i="2"/>
  <c r="Q12" i="2"/>
  <c r="S12" i="2" s="1"/>
  <c r="Q16" i="2"/>
  <c r="S16" i="2" s="1"/>
  <c r="Q18" i="2"/>
  <c r="S18" i="2" s="1"/>
  <c r="Q20" i="2"/>
  <c r="S20" i="2" s="1"/>
  <c r="Q25" i="2"/>
  <c r="S25" i="2" s="1"/>
  <c r="Q11" i="2"/>
  <c r="S11" i="2" s="1"/>
  <c r="N12" i="2"/>
  <c r="N18" i="2"/>
  <c r="P18" i="2" s="1"/>
  <c r="N20" i="2"/>
  <c r="P20" i="2" s="1"/>
  <c r="N25" i="2"/>
  <c r="P25" i="2" s="1"/>
  <c r="N11" i="2"/>
  <c r="N16" i="2"/>
  <c r="P16" i="2" s="1"/>
  <c r="N15" i="2"/>
  <c r="P15" i="2" s="1"/>
  <c r="N17" i="2"/>
  <c r="P17" i="2" s="1"/>
  <c r="N19" i="2"/>
  <c r="P19" i="2" s="1"/>
  <c r="N21" i="2"/>
  <c r="P21" i="2" s="1"/>
  <c r="N24" i="2"/>
  <c r="P24" i="2" s="1"/>
  <c r="P12" i="2"/>
  <c r="K12" i="2"/>
  <c r="K16" i="2"/>
  <c r="M16" i="2" s="1"/>
  <c r="K18" i="2"/>
  <c r="M18" i="2" s="1"/>
  <c r="K20" i="2"/>
  <c r="M20" i="2" s="1"/>
  <c r="K25" i="2"/>
  <c r="M25" i="2" s="1"/>
  <c r="M12" i="2"/>
  <c r="K15" i="2"/>
  <c r="M15" i="2" s="1"/>
  <c r="K17" i="2"/>
  <c r="M17" i="2" s="1"/>
  <c r="K19" i="2"/>
  <c r="M19" i="2" s="1"/>
  <c r="K21" i="2"/>
  <c r="M21" i="2" s="1"/>
  <c r="K24" i="2"/>
  <c r="M24" i="2" s="1"/>
  <c r="K11" i="2"/>
  <c r="H21" i="2"/>
  <c r="J21" i="2" s="1"/>
  <c r="H18" i="2"/>
  <c r="J18" i="2" s="1"/>
  <c r="H24" i="2"/>
  <c r="J24" i="2" s="1"/>
  <c r="H13" i="2"/>
  <c r="J13" i="2" s="1"/>
  <c r="H15" i="2"/>
  <c r="J15" i="2" s="1"/>
  <c r="H19" i="2"/>
  <c r="J19" i="2" s="1"/>
  <c r="H11" i="2"/>
  <c r="H16" i="2"/>
  <c r="J16" i="2" s="1"/>
  <c r="H20" i="2"/>
  <c r="J20" i="2" s="1"/>
  <c r="H25" i="2"/>
  <c r="J25" i="2" s="1"/>
  <c r="H12" i="2"/>
  <c r="J12" i="2" s="1"/>
  <c r="H17" i="2"/>
  <c r="J17" i="2" s="1"/>
  <c r="E1" i="3"/>
  <c r="E37" i="3"/>
  <c r="H25" i="3"/>
  <c r="G13" i="3"/>
  <c r="J11" i="2" l="1"/>
  <c r="V11" i="2"/>
  <c r="M11" i="2"/>
  <c r="M26" i="2" s="1"/>
  <c r="M27" i="2" s="1"/>
  <c r="P11" i="2"/>
  <c r="P26" i="2" s="1"/>
  <c r="P27" i="2" s="1"/>
  <c r="S26" i="2"/>
  <c r="S27" i="2" s="1"/>
  <c r="V12" i="2"/>
  <c r="V23" i="1"/>
  <c r="T23" i="1"/>
  <c r="R23" i="1"/>
  <c r="P23" i="1"/>
  <c r="L23" i="1"/>
  <c r="J23" i="1"/>
  <c r="H23" i="1"/>
  <c r="V26" i="2" l="1"/>
  <c r="V27" i="2" s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3" i="1"/>
  <c r="V22" i="1" s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3" i="1"/>
  <c r="H2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F5" i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H22" i="1" l="1"/>
  <c r="J22" i="1"/>
  <c r="F22" i="1"/>
  <c r="F23" i="1" s="1"/>
  <c r="J26" i="2"/>
  <c r="J27" i="2" s="1"/>
  <c r="C27" i="2" l="1"/>
  <c r="L22" i="1"/>
  <c r="N22" i="1" l="1"/>
  <c r="N23" i="1" s="1"/>
  <c r="P22" i="1" l="1"/>
  <c r="R22" i="1" l="1"/>
  <c r="T22" i="1" l="1"/>
  <c r="C23" i="1" s="1"/>
</calcChain>
</file>

<file path=xl/sharedStrings.xml><?xml version="1.0" encoding="utf-8"?>
<sst xmlns="http://schemas.openxmlformats.org/spreadsheetml/2006/main" count="210" uniqueCount="94">
  <si>
    <t>SOL et PLANTATION</t>
  </si>
  <si>
    <t>Préparation du sol</t>
  </si>
  <si>
    <t>et Mise en place des plants</t>
  </si>
  <si>
    <t>PLANTS</t>
  </si>
  <si>
    <t>Achat des arbres sans label</t>
  </si>
  <si>
    <t>Achat des arbres végétal Local</t>
  </si>
  <si>
    <t>Achat des arbres MFR</t>
  </si>
  <si>
    <t>Achat des arbustes sans label</t>
  </si>
  <si>
    <t>Achat des arbustes végétal Local</t>
  </si>
  <si>
    <t>Achat des arbres fruitiers</t>
  </si>
  <si>
    <t>PAILLAGE</t>
  </si>
  <si>
    <t>PROCTECTION</t>
  </si>
  <si>
    <t>Pose des protections grands gibiers</t>
  </si>
  <si>
    <t>Application d'un répulsif giblier type Trico en pépinière</t>
  </si>
  <si>
    <t>Perchoirs (3/ha planté)</t>
  </si>
  <si>
    <t>Achat protections animaux domestiques</t>
  </si>
  <si>
    <t>Pose des protections animaux domestiques</t>
  </si>
  <si>
    <t>SUIVI</t>
  </si>
  <si>
    <t>TAILLE DE FORMATION (1ere taille plantation en année n+3)</t>
  </si>
  <si>
    <t>Fourniture paillage (€ HT/arbre)1</t>
  </si>
  <si>
    <t>Pose paillage (€ HT/arbre)1</t>
  </si>
  <si>
    <t>Unité</t>
  </si>
  <si>
    <t xml:space="preserve">HT/arbre </t>
  </si>
  <si>
    <t>HT/arbre</t>
  </si>
  <si>
    <t>HT/ml</t>
  </si>
  <si>
    <t>Catégorie</t>
  </si>
  <si>
    <t>Plantation</t>
  </si>
  <si>
    <t>Montant unitaire</t>
  </si>
  <si>
    <t>ENTRETIEN POST-PLANTATION par année</t>
  </si>
  <si>
    <t>Nombre</t>
  </si>
  <si>
    <t>Montant</t>
  </si>
  <si>
    <t>Haie 1 rang</t>
  </si>
  <si>
    <t>Haie 2 rangs</t>
  </si>
  <si>
    <t>TALUS</t>
  </si>
  <si>
    <t xml:space="preserve">Création d’un talus </t>
  </si>
  <si>
    <t>BANDE ENHERBEE</t>
  </si>
  <si>
    <t>CLOTURE FIXE BARBELE</t>
  </si>
  <si>
    <t>Pose</t>
  </si>
  <si>
    <t>CLOTURE FIXE ELECTRIQUES</t>
  </si>
  <si>
    <t>Achat des plants sans label</t>
  </si>
  <si>
    <t>Achat de plants MFR</t>
  </si>
  <si>
    <t>Fourniture paillage (€ HT/ml)²</t>
  </si>
  <si>
    <t>Pose paillage (€ HT/ml)²</t>
  </si>
  <si>
    <t>TAILLE DE FORMATION (1ere taille plantation -- année n+3</t>
  </si>
  <si>
    <t>travaux</t>
  </si>
  <si>
    <t>Parcelle 1</t>
  </si>
  <si>
    <t>Parcelle 2</t>
  </si>
  <si>
    <t>Parcelle 3</t>
  </si>
  <si>
    <t>Parcelle 4</t>
  </si>
  <si>
    <t>Parcelle 5</t>
  </si>
  <si>
    <t>Parcelle 6</t>
  </si>
  <si>
    <t>Parcelle 7</t>
  </si>
  <si>
    <t>Parcelle 8</t>
  </si>
  <si>
    <t>Parcelle 9</t>
  </si>
  <si>
    <t>Total haie</t>
  </si>
  <si>
    <t>Total agroforesterie</t>
  </si>
  <si>
    <t>A - Mise en place de haies</t>
  </si>
  <si>
    <t>Linéaire (en ml)</t>
  </si>
  <si>
    <t>Espace entre plants</t>
  </si>
  <si>
    <t>Prix unitaire (€ HT/ml)</t>
  </si>
  <si>
    <t>Prestataire à l'origine du devis</t>
  </si>
  <si>
    <t>Désignation du linéraire (tel qu'indiqué sur le plan et SIG)</t>
  </si>
  <si>
    <t>Poste de dépense</t>
  </si>
  <si>
    <t>Montant total</t>
  </si>
  <si>
    <t>B - Alignements arbres</t>
  </si>
  <si>
    <t>Espace entre rangs</t>
  </si>
  <si>
    <t>C - Régénération naturelle assistée de haie</t>
  </si>
  <si>
    <t>En cas d'utilisation du système devis/factures :</t>
  </si>
  <si>
    <t>Nb de rangs</t>
  </si>
  <si>
    <t>Total</t>
  </si>
  <si>
    <t>PROTECTION</t>
  </si>
  <si>
    <t>ENTRETIEN POST-PLANTATION</t>
  </si>
  <si>
    <t>Coef. Multipl.</t>
  </si>
  <si>
    <t>Base de 1 plant/ml</t>
  </si>
  <si>
    <t>Haie 3 rangs</t>
  </si>
  <si>
    <t>Désignation du linéaire 1</t>
  </si>
  <si>
    <t>Désignation du linéaire 2</t>
  </si>
  <si>
    <t>Désignation du linéaire 3</t>
  </si>
  <si>
    <t>Désignation du linéaire 4</t>
  </si>
  <si>
    <t>Désignation du linéaire 5</t>
  </si>
  <si>
    <t>Base de 1 plant tous les 1,5m/rang</t>
  </si>
  <si>
    <t>Mettre un x ou %</t>
  </si>
  <si>
    <t>Caractéristiques du linéaire</t>
  </si>
  <si>
    <t>NOM EXPLOITATION</t>
  </si>
  <si>
    <t>Longueur (en m)</t>
  </si>
  <si>
    <t>Densité (plants/ml)</t>
  </si>
  <si>
    <t>Achat des protections grands gibiers</t>
  </si>
  <si>
    <t>Achat des protections petits gibiers</t>
  </si>
  <si>
    <t>Pose des protections petits gibiers</t>
  </si>
  <si>
    <t xml:space="preserve">Application (1 passage) d'un répulsif gibier type Trico (ou équivalent) après plantation et dans les conditions optimales d'application (temps sec, T°&gt;10°C, avant débourrage) </t>
  </si>
  <si>
    <t>Indicateur pacte en faveur de la haie (kml)</t>
  </si>
  <si>
    <t>Mise en place des plants</t>
  </si>
  <si>
    <t>Achat des plants "Végétal Local"</t>
  </si>
  <si>
    <t>3 m de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</si>
</sst>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"/>
    <numFmt numFmtId="165" formatCode="#,##0.00\ &quot;€&quot;"/>
    <numFmt numFmtId="166" formatCode="#,##0.00&quot; €/ml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44" fontId="4" fillId="0" borderId="2" xfId="1" applyFont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4" fontId="4" fillId="0" borderId="13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4" fontId="4" fillId="0" borderId="17" xfId="1" applyFont="1" applyBorder="1" applyAlignment="1">
      <alignment horizontal="center" vertical="center" wrapText="1"/>
    </xf>
    <xf numFmtId="44" fontId="4" fillId="2" borderId="17" xfId="1" applyFont="1" applyFill="1" applyBorder="1" applyAlignment="1">
      <alignment horizontal="center" vertical="center" wrapText="1"/>
    </xf>
    <xf numFmtId="44" fontId="4" fillId="2" borderId="13" xfId="1" applyFont="1" applyFill="1" applyBorder="1" applyAlignment="1">
      <alignment horizontal="center" vertical="center" wrapText="1"/>
    </xf>
    <xf numFmtId="1" fontId="4" fillId="4" borderId="14" xfId="1" applyNumberFormat="1" applyFont="1" applyFill="1" applyBorder="1" applyAlignment="1">
      <alignment horizontal="center" vertical="center" wrapText="1"/>
    </xf>
    <xf numFmtId="1" fontId="4" fillId="4" borderId="18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8" borderId="14" xfId="0" applyFont="1" applyFill="1" applyBorder="1" applyAlignment="1">
      <alignment horizontal="center" vertical="center" wrapText="1"/>
    </xf>
    <xf numFmtId="8" fontId="4" fillId="8" borderId="14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8" fontId="4" fillId="8" borderId="1" xfId="0" applyNumberFormat="1" applyFont="1" applyFill="1" applyBorder="1" applyAlignment="1">
      <alignment horizontal="center" vertical="center" wrapText="1"/>
    </xf>
    <xf numFmtId="8" fontId="4" fillId="8" borderId="2" xfId="0" applyNumberFormat="1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8" fontId="4" fillId="8" borderId="18" xfId="0" applyNumberFormat="1" applyFont="1" applyFill="1" applyBorder="1" applyAlignment="1">
      <alignment horizontal="center" vertical="center" wrapText="1"/>
    </xf>
    <xf numFmtId="8" fontId="4" fillId="8" borderId="17" xfId="0" applyNumberFormat="1" applyFont="1" applyFill="1" applyBorder="1" applyAlignment="1">
      <alignment horizontal="center" vertical="center" wrapText="1"/>
    </xf>
    <xf numFmtId="8" fontId="4" fillId="8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8" fontId="4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8" fontId="4" fillId="0" borderId="18" xfId="0" applyNumberFormat="1" applyFont="1" applyFill="1" applyBorder="1" applyAlignment="1">
      <alignment horizontal="center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8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9" fontId="2" fillId="0" borderId="3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30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9" fontId="2" fillId="0" borderId="33" xfId="0" applyNumberFormat="1" applyFont="1" applyFill="1" applyBorder="1" applyAlignment="1">
      <alignment horizontal="center" vertical="center"/>
    </xf>
    <xf numFmtId="9" fontId="4" fillId="0" borderId="30" xfId="0" applyNumberFormat="1" applyFont="1" applyFill="1" applyBorder="1" applyAlignment="1">
      <alignment horizontal="center" vertical="center" wrapText="1"/>
    </xf>
    <xf numFmtId="9" fontId="2" fillId="0" borderId="32" xfId="0" applyNumberFormat="1" applyFont="1" applyBorder="1" applyAlignment="1">
      <alignment horizontal="center" vertical="center"/>
    </xf>
    <xf numFmtId="9" fontId="2" fillId="0" borderId="39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4" fillId="5" borderId="43" xfId="0" applyFont="1" applyFill="1" applyBorder="1" applyAlignment="1">
      <alignment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vertical="center"/>
    </xf>
    <xf numFmtId="164" fontId="4" fillId="0" borderId="4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9" fontId="12" fillId="0" borderId="30" xfId="0" applyNumberFormat="1" applyFont="1" applyFill="1" applyBorder="1" applyAlignment="1">
      <alignment horizontal="center" vertical="center"/>
    </xf>
    <xf numFmtId="9" fontId="12" fillId="0" borderId="33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8" fontId="4" fillId="10" borderId="18" xfId="0" applyNumberFormat="1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8" fontId="4" fillId="8" borderId="36" xfId="0" applyNumberFormat="1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8" fontId="4" fillId="10" borderId="14" xfId="0" applyNumberFormat="1" applyFont="1" applyFill="1" applyBorder="1" applyAlignment="1">
      <alignment horizontal="center" vertical="center" wrapText="1"/>
    </xf>
    <xf numFmtId="8" fontId="4" fillId="10" borderId="13" xfId="0" applyNumberFormat="1" applyFont="1" applyFill="1" applyBorder="1" applyAlignment="1">
      <alignment horizontal="center" vertical="center" wrapText="1"/>
    </xf>
    <xf numFmtId="8" fontId="4" fillId="10" borderId="17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9" fontId="12" fillId="0" borderId="3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vertical="center"/>
    </xf>
    <xf numFmtId="2" fontId="2" fillId="9" borderId="31" xfId="0" applyNumberFormat="1" applyFont="1" applyFill="1" applyBorder="1" applyAlignment="1">
      <alignment vertical="center"/>
    </xf>
    <xf numFmtId="2" fontId="2" fillId="9" borderId="38" xfId="0" applyNumberFormat="1" applyFont="1" applyFill="1" applyBorder="1" applyAlignment="1">
      <alignment vertical="center"/>
    </xf>
    <xf numFmtId="164" fontId="2" fillId="9" borderId="19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 shrinkToFi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9" fontId="15" fillId="0" borderId="32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zoomScale="85" zoomScaleNormal="85" zoomScaleSheetLayoutView="50" zoomScalePageLayoutView="70" workbookViewId="0">
      <selection activeCell="I12" sqref="I12"/>
    </sheetView>
  </sheetViews>
  <sheetFormatPr baseColWidth="10" defaultColWidth="11.44140625" defaultRowHeight="13.8" x14ac:dyDescent="0.3"/>
  <cols>
    <col min="1" max="1" width="11.88671875" style="20" customWidth="1"/>
    <col min="2" max="2" width="22.5546875" style="20" customWidth="1"/>
    <col min="3" max="3" width="9.33203125" style="20" customWidth="1"/>
    <col min="4" max="4" width="11.44140625" style="20"/>
    <col min="5" max="5" width="13" style="20" customWidth="1"/>
    <col min="6" max="6" width="12.6640625" style="20" customWidth="1"/>
    <col min="7" max="7" width="4.6640625" style="20" customWidth="1"/>
    <col min="8" max="8" width="2.109375" style="20" hidden="1" customWidth="1"/>
    <col min="9" max="9" width="13.6640625" style="20" customWidth="1"/>
    <col min="10" max="10" width="9" style="20" customWidth="1"/>
    <col min="11" max="11" width="10.44140625" style="20" hidden="1" customWidth="1"/>
    <col min="12" max="12" width="13.6640625" style="20" customWidth="1"/>
    <col min="13" max="13" width="9.109375" style="20" customWidth="1"/>
    <col min="14" max="14" width="10.44140625" style="20" hidden="1" customWidth="1"/>
    <col min="15" max="15" width="13.6640625" style="20" customWidth="1"/>
    <col min="16" max="16" width="9.109375" style="20" customWidth="1"/>
    <col min="17" max="17" width="10.44140625" style="20" hidden="1" customWidth="1"/>
    <col min="18" max="18" width="13.6640625" style="20" customWidth="1"/>
    <col min="19" max="19" width="9.109375" style="20" customWidth="1"/>
    <col min="20" max="20" width="10.44140625" style="20" hidden="1" customWidth="1"/>
    <col min="21" max="21" width="13.6640625" style="20" customWidth="1"/>
    <col min="22" max="22" width="9.109375" style="20" customWidth="1"/>
    <col min="23" max="23" width="10.44140625" style="20" hidden="1" customWidth="1"/>
    <col min="24" max="24" width="16.44140625" style="20" bestFit="1" customWidth="1"/>
    <col min="25" max="25" width="8.44140625" style="20" bestFit="1" customWidth="1"/>
    <col min="26" max="16384" width="11.44140625" style="20"/>
  </cols>
  <sheetData>
    <row r="1" spans="1:22" ht="15" customHeight="1" thickBot="1" x14ac:dyDescent="0.35">
      <c r="B1" s="79"/>
      <c r="C1" s="78"/>
      <c r="G1" s="95"/>
      <c r="H1" s="131" t="s">
        <v>75</v>
      </c>
      <c r="I1" s="128"/>
      <c r="J1" s="129"/>
      <c r="K1" s="127" t="s">
        <v>76</v>
      </c>
      <c r="L1" s="128"/>
      <c r="M1" s="129"/>
      <c r="N1" s="127" t="s">
        <v>77</v>
      </c>
      <c r="O1" s="128"/>
      <c r="P1" s="129"/>
      <c r="Q1" s="127" t="s">
        <v>78</v>
      </c>
      <c r="R1" s="128"/>
      <c r="S1" s="129"/>
      <c r="T1" s="127" t="s">
        <v>79</v>
      </c>
      <c r="U1" s="128"/>
      <c r="V1" s="129"/>
    </row>
    <row r="2" spans="1:22" ht="15" customHeight="1" x14ac:dyDescent="0.3">
      <c r="A2" s="113" t="s">
        <v>83</v>
      </c>
      <c r="B2" s="113"/>
      <c r="C2" s="113"/>
      <c r="D2" s="112" t="s">
        <v>31</v>
      </c>
      <c r="E2" s="112" t="s">
        <v>32</v>
      </c>
      <c r="F2" s="112" t="s">
        <v>74</v>
      </c>
      <c r="G2" s="132"/>
      <c r="H2" s="114" t="s">
        <v>82</v>
      </c>
      <c r="I2" s="109" t="s">
        <v>84</v>
      </c>
      <c r="J2" s="111"/>
      <c r="K2" s="114" t="s">
        <v>82</v>
      </c>
      <c r="L2" s="109" t="s">
        <v>84</v>
      </c>
      <c r="M2" s="104"/>
      <c r="N2" s="114" t="s">
        <v>82</v>
      </c>
      <c r="O2" s="109" t="s">
        <v>84</v>
      </c>
      <c r="P2" s="104"/>
      <c r="Q2" s="114" t="s">
        <v>82</v>
      </c>
      <c r="R2" s="109" t="s">
        <v>84</v>
      </c>
      <c r="S2" s="104"/>
      <c r="T2" s="114" t="s">
        <v>82</v>
      </c>
      <c r="U2" s="109" t="s">
        <v>84</v>
      </c>
      <c r="V2" s="104"/>
    </row>
    <row r="3" spans="1:22" ht="15" customHeight="1" x14ac:dyDescent="0.3">
      <c r="A3" s="113"/>
      <c r="B3" s="113"/>
      <c r="C3" s="113"/>
      <c r="D3" s="112"/>
      <c r="E3" s="112"/>
      <c r="F3" s="112"/>
      <c r="G3" s="132"/>
      <c r="H3" s="133"/>
      <c r="I3" s="107" t="s">
        <v>58</v>
      </c>
      <c r="J3" s="26"/>
      <c r="K3" s="115"/>
      <c r="L3" s="107" t="s">
        <v>58</v>
      </c>
      <c r="M3" s="26"/>
      <c r="N3" s="115"/>
      <c r="O3" s="107" t="s">
        <v>58</v>
      </c>
      <c r="P3" s="26"/>
      <c r="Q3" s="115"/>
      <c r="R3" s="107" t="s">
        <v>58</v>
      </c>
      <c r="S3" s="26"/>
      <c r="T3" s="115"/>
      <c r="U3" s="107" t="s">
        <v>58</v>
      </c>
      <c r="V3" s="26"/>
    </row>
    <row r="4" spans="1:22" ht="15" customHeight="1" thickBot="1" x14ac:dyDescent="0.35">
      <c r="A4" s="113"/>
      <c r="B4" s="113"/>
      <c r="C4" s="113"/>
      <c r="D4" s="112"/>
      <c r="E4" s="112"/>
      <c r="F4" s="112"/>
      <c r="G4" s="132"/>
      <c r="H4" s="133"/>
      <c r="I4" s="108" t="s">
        <v>85</v>
      </c>
      <c r="J4" s="102" t="str">
        <f>IF(OR(J2="",J3="",I5=""),"",IF(I5="Haie 1 rang",1,IF(I5="Haie 2 rangs",2,3))/J3)</f>
        <v/>
      </c>
      <c r="K4" s="115"/>
      <c r="L4" s="108" t="s">
        <v>85</v>
      </c>
      <c r="M4" s="102" t="str">
        <f>IF(OR(M2="",M3="",L5=""),"",IF(L5="Haie 1 rang",1,IF(L5="Haie 2 rangs",2,3))/M3)</f>
        <v/>
      </c>
      <c r="N4" s="115"/>
      <c r="O4" s="108" t="s">
        <v>85</v>
      </c>
      <c r="P4" s="102" t="str">
        <f>IF(OR(P2="",P3="",O5=""),"",IF(O5="Haie 1 rang",1,IF(O5="Haie 2 rangs",2,3))/P3)</f>
        <v/>
      </c>
      <c r="Q4" s="115"/>
      <c r="R4" s="108" t="s">
        <v>85</v>
      </c>
      <c r="S4" s="102" t="str">
        <f>IF(OR(S2="",S3="",R5=""),"",IF(R5="Haie 1 rang",1,IF(R5="Haie 2 rangs",2,3))/S3)</f>
        <v/>
      </c>
      <c r="T4" s="115"/>
      <c r="U4" s="108" t="s">
        <v>85</v>
      </c>
      <c r="V4" s="102" t="str">
        <f>IF(OR(V2="",V3="",U5=""),"",IF(U5="Haie 1 rang",1,IF(U5="Haie 2 rangs",2,3))/V3)</f>
        <v/>
      </c>
    </row>
    <row r="5" spans="1:22" ht="21" thickBot="1" x14ac:dyDescent="0.35">
      <c r="A5" s="113"/>
      <c r="B5" s="113"/>
      <c r="C5" s="113"/>
      <c r="D5" s="27" t="s">
        <v>73</v>
      </c>
      <c r="E5" s="27" t="s">
        <v>80</v>
      </c>
      <c r="F5" s="68" t="s">
        <v>80</v>
      </c>
      <c r="G5" s="132"/>
      <c r="H5" s="134"/>
      <c r="I5" s="117" t="s">
        <v>31</v>
      </c>
      <c r="J5" s="118"/>
      <c r="K5" s="116"/>
      <c r="L5" s="117"/>
      <c r="M5" s="118"/>
      <c r="N5" s="116"/>
      <c r="O5" s="117"/>
      <c r="P5" s="118"/>
      <c r="Q5" s="116"/>
      <c r="R5" s="117"/>
      <c r="S5" s="118"/>
      <c r="T5" s="116"/>
      <c r="U5" s="117"/>
      <c r="V5" s="118"/>
    </row>
    <row r="6" spans="1:22" ht="25.5" customHeight="1" x14ac:dyDescent="0.3">
      <c r="A6" s="21" t="s">
        <v>25</v>
      </c>
      <c r="B6" s="21" t="s">
        <v>44</v>
      </c>
      <c r="C6" s="21" t="s">
        <v>21</v>
      </c>
      <c r="D6" s="25" t="s">
        <v>27</v>
      </c>
      <c r="E6" s="25" t="s">
        <v>27</v>
      </c>
      <c r="F6" s="25" t="s">
        <v>27</v>
      </c>
      <c r="G6" s="63"/>
      <c r="H6" s="73" t="s">
        <v>72</v>
      </c>
      <c r="I6" s="103" t="s">
        <v>81</v>
      </c>
      <c r="J6" s="104" t="s">
        <v>30</v>
      </c>
      <c r="K6" s="105" t="s">
        <v>72</v>
      </c>
      <c r="L6" s="103" t="s">
        <v>81</v>
      </c>
      <c r="M6" s="104" t="s">
        <v>30</v>
      </c>
      <c r="N6" s="105" t="s">
        <v>72</v>
      </c>
      <c r="O6" s="103" t="s">
        <v>81</v>
      </c>
      <c r="P6" s="104" t="s">
        <v>30</v>
      </c>
      <c r="Q6" s="105" t="s">
        <v>72</v>
      </c>
      <c r="R6" s="103" t="s">
        <v>81</v>
      </c>
      <c r="S6" s="104" t="s">
        <v>30</v>
      </c>
      <c r="T6" s="105" t="s">
        <v>72</v>
      </c>
      <c r="U6" s="103" t="s">
        <v>81</v>
      </c>
      <c r="V6" s="104" t="s">
        <v>30</v>
      </c>
    </row>
    <row r="7" spans="1:22" ht="20.25" customHeight="1" x14ac:dyDescent="0.3">
      <c r="A7" s="96" t="s">
        <v>33</v>
      </c>
      <c r="B7" s="82" t="s">
        <v>34</v>
      </c>
      <c r="C7" s="47" t="s">
        <v>24</v>
      </c>
      <c r="D7" s="48">
        <v>4.6900000000000004</v>
      </c>
      <c r="E7" s="47">
        <v>0</v>
      </c>
      <c r="F7" s="47">
        <v>0</v>
      </c>
      <c r="G7" s="62"/>
      <c r="H7" s="74"/>
      <c r="I7" s="70"/>
      <c r="J7" s="100">
        <f t="shared" ref="J7:J23" si="0">IF(I7="x",J$2,I7*J$2)*IF(H7&lt;&gt;"",H7*$D7,IF(I$5=$D$2,$D7,IF(I$5=$E$2,$E7,$F7)))</f>
        <v>0</v>
      </c>
      <c r="K7" s="74"/>
      <c r="L7" s="70"/>
      <c r="M7" s="100">
        <f t="shared" ref="M7:M23" si="1">IF(L7="x",M$2,L7*M$2)*IF(K7&lt;&gt;"",K7*$D7,IF(L$5=$D$2,$D7,IF(L$5=$E$2,$E7,$F7)))</f>
        <v>0</v>
      </c>
      <c r="N7" s="74"/>
      <c r="O7" s="70"/>
      <c r="P7" s="100">
        <f t="shared" ref="P7:P23" si="2">IF(O7="x",P$2,O7*P$2)*IF(N7&lt;&gt;"",N7*$D7,IF(O$5=$D$2,$D7,IF(O$5=$E$2,$E7,$F7)))</f>
        <v>0</v>
      </c>
      <c r="Q7" s="74"/>
      <c r="R7" s="70"/>
      <c r="S7" s="100">
        <f t="shared" ref="S7:S23" si="3">IF(R7="x",S$2,R7*S$2)*IF(Q7&lt;&gt;"",Q7*$D7,IF(R$5=$D$2,$D7,IF(R$5=$E$2,$E7,$F7)))</f>
        <v>0</v>
      </c>
      <c r="T7" s="74"/>
      <c r="U7" s="70"/>
      <c r="V7" s="100">
        <f t="shared" ref="V7:V23" si="4">IF(U7="x",V$2,U7*V$2)*IF(T7&lt;&gt;"",T7*$D7,IF(U$5=$D$2,$D7,IF(U$5=$E$2,$E7,$F7)))</f>
        <v>0</v>
      </c>
    </row>
    <row r="8" spans="1:22" ht="27.6" x14ac:dyDescent="0.3">
      <c r="A8" s="97" t="s">
        <v>35</v>
      </c>
      <c r="B8" s="66" t="s">
        <v>93</v>
      </c>
      <c r="C8" s="56" t="s">
        <v>24</v>
      </c>
      <c r="D8" s="57">
        <v>0.7</v>
      </c>
      <c r="E8" s="57">
        <v>0.93</v>
      </c>
      <c r="F8" s="57">
        <v>1.4</v>
      </c>
      <c r="G8" s="62"/>
      <c r="H8" s="75"/>
      <c r="I8" s="64"/>
      <c r="J8" s="100">
        <f t="shared" si="0"/>
        <v>0</v>
      </c>
      <c r="K8" s="75"/>
      <c r="L8" s="64"/>
      <c r="M8" s="100">
        <f t="shared" si="1"/>
        <v>0</v>
      </c>
      <c r="N8" s="75"/>
      <c r="O8" s="64"/>
      <c r="P8" s="100">
        <f t="shared" si="2"/>
        <v>0</v>
      </c>
      <c r="Q8" s="75"/>
      <c r="R8" s="64"/>
      <c r="S8" s="100">
        <f t="shared" si="3"/>
        <v>0</v>
      </c>
      <c r="T8" s="75"/>
      <c r="U8" s="64"/>
      <c r="V8" s="100">
        <f t="shared" si="4"/>
        <v>0</v>
      </c>
    </row>
    <row r="9" spans="1:22" ht="27.6" x14ac:dyDescent="0.3">
      <c r="A9" s="96" t="s">
        <v>36</v>
      </c>
      <c r="B9" s="82" t="s">
        <v>37</v>
      </c>
      <c r="C9" s="47" t="s">
        <v>24</v>
      </c>
      <c r="D9" s="48">
        <v>4.5</v>
      </c>
      <c r="E9" s="48">
        <v>4.5</v>
      </c>
      <c r="F9" s="48">
        <v>4.5</v>
      </c>
      <c r="G9" s="62"/>
      <c r="H9" s="76"/>
      <c r="I9" s="71"/>
      <c r="J9" s="100">
        <f t="shared" si="0"/>
        <v>0</v>
      </c>
      <c r="K9" s="76"/>
      <c r="L9" s="71"/>
      <c r="M9" s="100">
        <f t="shared" si="1"/>
        <v>0</v>
      </c>
      <c r="N9" s="76"/>
      <c r="O9" s="71"/>
      <c r="P9" s="100">
        <f t="shared" si="2"/>
        <v>0</v>
      </c>
      <c r="Q9" s="76"/>
      <c r="R9" s="71"/>
      <c r="S9" s="100">
        <f t="shared" si="3"/>
        <v>0</v>
      </c>
      <c r="T9" s="76"/>
      <c r="U9" s="71"/>
      <c r="V9" s="100">
        <f t="shared" si="4"/>
        <v>0</v>
      </c>
    </row>
    <row r="10" spans="1:22" ht="42" thickBot="1" x14ac:dyDescent="0.35">
      <c r="A10" s="98" t="s">
        <v>38</v>
      </c>
      <c r="B10" s="83" t="s">
        <v>37</v>
      </c>
      <c r="C10" s="84" t="s">
        <v>24</v>
      </c>
      <c r="D10" s="85">
        <v>1.5</v>
      </c>
      <c r="E10" s="85">
        <v>1.5</v>
      </c>
      <c r="F10" s="85">
        <v>1.5</v>
      </c>
      <c r="G10" s="62"/>
      <c r="H10" s="75"/>
      <c r="I10" s="69"/>
      <c r="J10" s="101">
        <f t="shared" si="0"/>
        <v>0</v>
      </c>
      <c r="K10" s="75"/>
      <c r="L10" s="69"/>
      <c r="M10" s="101">
        <f t="shared" si="1"/>
        <v>0</v>
      </c>
      <c r="N10" s="75"/>
      <c r="O10" s="69"/>
      <c r="P10" s="101">
        <f t="shared" si="2"/>
        <v>0</v>
      </c>
      <c r="Q10" s="75"/>
      <c r="R10" s="69"/>
      <c r="S10" s="101">
        <f t="shared" si="3"/>
        <v>0</v>
      </c>
      <c r="T10" s="75"/>
      <c r="U10" s="69"/>
      <c r="V10" s="101">
        <f t="shared" si="4"/>
        <v>0</v>
      </c>
    </row>
    <row r="11" spans="1:22" x14ac:dyDescent="0.3">
      <c r="A11" s="121" t="s">
        <v>3</v>
      </c>
      <c r="B11" s="86" t="s">
        <v>39</v>
      </c>
      <c r="C11" s="86" t="s">
        <v>24</v>
      </c>
      <c r="D11" s="87">
        <v>1.48</v>
      </c>
      <c r="E11" s="88">
        <v>1.97</v>
      </c>
      <c r="F11" s="86">
        <v>2.96</v>
      </c>
      <c r="G11" s="62"/>
      <c r="H11" s="77" t="str">
        <f>IF(OR(AND(I$5=$D$2,J$3=1),AND(I$5=$E$2,J$4=4/3),AND(I$5=$F$2,J$4=2)),"",J$4)</f>
        <v/>
      </c>
      <c r="I11" s="80">
        <v>0</v>
      </c>
      <c r="J11" s="100">
        <f t="shared" si="0"/>
        <v>0</v>
      </c>
      <c r="K11" s="77" t="str">
        <f>IF(OR(AND(L$5=$D$2,M$3=1),AND(L$5=$E$2,M$4=4/3),AND(L$5=$F$2,M$4=2)),"",M$4)</f>
        <v/>
      </c>
      <c r="L11" s="80">
        <v>0.5</v>
      </c>
      <c r="M11" s="100">
        <f t="shared" si="1"/>
        <v>0</v>
      </c>
      <c r="N11" s="77" t="str">
        <f>IF(OR(AND(O$5=$D$2,P$3=1),AND(O$5=$E$2,P$4=4/3),AND(O$5=$F$2,P$4=2)),"",P$4)</f>
        <v/>
      </c>
      <c r="O11" s="80">
        <v>0</v>
      </c>
      <c r="P11" s="100">
        <f t="shared" si="2"/>
        <v>0</v>
      </c>
      <c r="Q11" s="77" t="str">
        <f>IF(OR(AND(R$5=$D$2,S$3=1),AND(R$5=$E$2,S$4=4/3),AND(R$5=$F$2,S$4=2)),"",S$4)</f>
        <v/>
      </c>
      <c r="R11" s="80">
        <v>0</v>
      </c>
      <c r="S11" s="100">
        <f t="shared" si="3"/>
        <v>0</v>
      </c>
      <c r="T11" s="77" t="str">
        <f>IF(OR(AND(U$5=$D$2,V$3=1),AND(U$5=$E$2,V$4=4/3),AND(U$5=$F$2,V$4=2)),"",V$4)</f>
        <v/>
      </c>
      <c r="U11" s="80">
        <v>0</v>
      </c>
      <c r="V11" s="100">
        <f t="shared" si="4"/>
        <v>0</v>
      </c>
    </row>
    <row r="12" spans="1:22" ht="27.6" x14ac:dyDescent="0.3">
      <c r="A12" s="122"/>
      <c r="B12" s="47" t="s">
        <v>92</v>
      </c>
      <c r="C12" s="47" t="s">
        <v>24</v>
      </c>
      <c r="D12" s="48">
        <v>2.0099999999999998</v>
      </c>
      <c r="E12" s="49">
        <v>2.67</v>
      </c>
      <c r="F12" s="48">
        <v>4.0199999999999996</v>
      </c>
      <c r="G12" s="62"/>
      <c r="H12" s="77" t="str">
        <f>IF(OR(AND(I$5=$D$2,J$3=1),AND(I$5=$E$2,J$4=4/3),AND(I$5=$F$2,J$4=2)),"",J$4)</f>
        <v/>
      </c>
      <c r="I12" s="80">
        <v>0</v>
      </c>
      <c r="J12" s="100">
        <f t="shared" si="0"/>
        <v>0</v>
      </c>
      <c r="K12" s="77" t="str">
        <f>IF(OR(AND(L$5=$D$2,M$3=1),AND(L$5=$E$2,M$4=4/3),AND(L$5=$F$2,M$4=2)),"",M$4)</f>
        <v/>
      </c>
      <c r="L12" s="80">
        <v>0.5</v>
      </c>
      <c r="M12" s="100">
        <f t="shared" si="1"/>
        <v>0</v>
      </c>
      <c r="N12" s="77" t="str">
        <f>IF(OR(AND(O$5=$D$2,P$3=1),AND(O$5=$E$2,P$4=4/3),AND(O$5=$F$2,P$4=2)),"",P$4)</f>
        <v/>
      </c>
      <c r="O12" s="80">
        <v>0</v>
      </c>
      <c r="P12" s="100">
        <f t="shared" si="2"/>
        <v>0</v>
      </c>
      <c r="Q12" s="77" t="str">
        <f>IF(OR(AND(R$5=$D$2,S$3=1),AND(R$5=$E$2,S$4=4/3),AND(R$5=$F$2,S$4=2)),"",S$4)</f>
        <v/>
      </c>
      <c r="R12" s="80">
        <v>0</v>
      </c>
      <c r="S12" s="100">
        <f t="shared" si="3"/>
        <v>0</v>
      </c>
      <c r="T12" s="77" t="str">
        <f>IF(OR(AND(U$5=$D$2,V$3=1),AND(U$5=$E$2,V$4=4/3),AND(U$5=$F$2,V$4=2)),"",V$4)</f>
        <v/>
      </c>
      <c r="U12" s="80">
        <v>0</v>
      </c>
      <c r="V12" s="100">
        <f t="shared" si="4"/>
        <v>0</v>
      </c>
    </row>
    <row r="13" spans="1:22" ht="20.25" customHeight="1" thickBot="1" x14ac:dyDescent="0.35">
      <c r="A13" s="120"/>
      <c r="B13" s="50" t="s">
        <v>40</v>
      </c>
      <c r="C13" s="50" t="s">
        <v>24</v>
      </c>
      <c r="D13" s="51">
        <v>1.61</v>
      </c>
      <c r="E13" s="52">
        <v>2.14</v>
      </c>
      <c r="F13" s="51">
        <v>3.22</v>
      </c>
      <c r="G13" s="62"/>
      <c r="H13" s="77" t="str">
        <f>IF(OR(AND(I$5=$D$2,J$3=1),AND(I$5=$E$2,J$4=4/3),AND(I$5=$F$2,J$4=2)),"",J$4)</f>
        <v/>
      </c>
      <c r="I13" s="81">
        <v>0</v>
      </c>
      <c r="J13" s="101">
        <f t="shared" si="0"/>
        <v>0</v>
      </c>
      <c r="K13" s="77" t="str">
        <f>IF(OR(AND(L$5=$D$2,M$3=1),AND(L$5=$E$2,M$4=4/3),AND(L$5=$F$2,M$4=2)),"",M$4)</f>
        <v/>
      </c>
      <c r="L13" s="81">
        <v>0</v>
      </c>
      <c r="M13" s="101">
        <f t="shared" si="1"/>
        <v>0</v>
      </c>
      <c r="N13" s="77" t="str">
        <f>IF(OR(AND(O$5=$D$2,P$3=1),AND(O$5=$E$2,P$4=4/3),AND(O$5=$F$2,P$4=2)),"",P$4)</f>
        <v/>
      </c>
      <c r="O13" s="81">
        <v>0</v>
      </c>
      <c r="P13" s="101">
        <f t="shared" si="2"/>
        <v>0</v>
      </c>
      <c r="Q13" s="77" t="str">
        <f>IF(OR(AND(R$5=$D$2,S$3=1),AND(R$5=$E$2,S$4=4/3),AND(R$5=$F$2,S$4=2)),"",S$4)</f>
        <v/>
      </c>
      <c r="R13" s="81">
        <v>0</v>
      </c>
      <c r="S13" s="101">
        <f t="shared" si="3"/>
        <v>0</v>
      </c>
      <c r="T13" s="77" t="str">
        <f>IF(OR(AND(U$5=$D$2,V$3=1),AND(U$5=$E$2,V$4=4/3),AND(U$5=$F$2,V$4=2)),"",V$4)</f>
        <v/>
      </c>
      <c r="U13" s="81">
        <v>0</v>
      </c>
      <c r="V13" s="101">
        <f t="shared" si="4"/>
        <v>0</v>
      </c>
    </row>
    <row r="14" spans="1:22" ht="20.25" customHeight="1" x14ac:dyDescent="0.3">
      <c r="A14" s="123" t="s">
        <v>0</v>
      </c>
      <c r="B14" s="54" t="s">
        <v>1</v>
      </c>
      <c r="C14" s="54" t="s">
        <v>24</v>
      </c>
      <c r="D14" s="55">
        <v>2.29</v>
      </c>
      <c r="E14" s="61">
        <v>3.05</v>
      </c>
      <c r="F14" s="55">
        <v>4.58</v>
      </c>
      <c r="G14" s="62"/>
      <c r="H14" s="75"/>
      <c r="I14" s="67"/>
      <c r="J14" s="100">
        <f t="shared" si="0"/>
        <v>0</v>
      </c>
      <c r="K14" s="75"/>
      <c r="L14" s="67"/>
      <c r="M14" s="100">
        <f t="shared" si="1"/>
        <v>0</v>
      </c>
      <c r="N14" s="75"/>
      <c r="O14" s="67"/>
      <c r="P14" s="100">
        <f t="shared" si="2"/>
        <v>0</v>
      </c>
      <c r="Q14" s="75"/>
      <c r="R14" s="67"/>
      <c r="S14" s="100">
        <f t="shared" si="3"/>
        <v>0</v>
      </c>
      <c r="T14" s="75"/>
      <c r="U14" s="67"/>
      <c r="V14" s="100">
        <f t="shared" si="4"/>
        <v>0</v>
      </c>
    </row>
    <row r="15" spans="1:22" ht="20.25" customHeight="1" thickBot="1" x14ac:dyDescent="0.35">
      <c r="A15" s="124"/>
      <c r="B15" s="58" t="s">
        <v>91</v>
      </c>
      <c r="C15" s="58" t="s">
        <v>24</v>
      </c>
      <c r="D15" s="59">
        <v>1.85</v>
      </c>
      <c r="E15" s="60">
        <v>2.46</v>
      </c>
      <c r="F15" s="59">
        <v>3.7</v>
      </c>
      <c r="G15" s="62"/>
      <c r="H15" s="77" t="str">
        <f t="shared" ref="H15:H21" si="5">IF(OR(AND(I$5=$D$2,J$3=1),AND(I$5=$E$2,J$4=4/3),AND(I$5=$F$2,J$4=2)),"",J$4)</f>
        <v/>
      </c>
      <c r="I15" s="69"/>
      <c r="J15" s="101">
        <f t="shared" si="0"/>
        <v>0</v>
      </c>
      <c r="K15" s="77" t="str">
        <f t="shared" ref="K15:K21" si="6">IF(OR(AND(L$5=$D$2,M$3=1),AND(L$5=$E$2,M$4=4/3),AND(L$5=$F$2,M$4=2)),"",M$4)</f>
        <v/>
      </c>
      <c r="L15" s="69"/>
      <c r="M15" s="101">
        <f t="shared" si="1"/>
        <v>0</v>
      </c>
      <c r="N15" s="77" t="str">
        <f t="shared" ref="N15:N21" si="7">IF(OR(AND(O$5=$D$2,P$3=1),AND(O$5=$E$2,P$4=4/3),AND(O$5=$F$2,P$4=2)),"",P$4)</f>
        <v/>
      </c>
      <c r="O15" s="69"/>
      <c r="P15" s="101">
        <f t="shared" si="2"/>
        <v>0</v>
      </c>
      <c r="Q15" s="77" t="str">
        <f t="shared" ref="Q15:Q21" si="8">IF(OR(AND(R$5=$D$2,S$3=1),AND(R$5=$E$2,S$4=4/3),AND(R$5=$F$2,S$4=2)),"",S$4)</f>
        <v/>
      </c>
      <c r="R15" s="69"/>
      <c r="S15" s="101">
        <f t="shared" si="3"/>
        <v>0</v>
      </c>
      <c r="T15" s="77" t="str">
        <f t="shared" ref="T15:T21" si="9">IF(OR(AND(U$5=$D$2,V$3=1),AND(U$5=$E$2,V$4=4/3),AND(U$5=$F$2,V$4=2)),"",V$4)</f>
        <v/>
      </c>
      <c r="U15" s="69"/>
      <c r="V15" s="101">
        <f t="shared" si="4"/>
        <v>0</v>
      </c>
    </row>
    <row r="16" spans="1:22" ht="27.6" x14ac:dyDescent="0.3">
      <c r="A16" s="119" t="s">
        <v>11</v>
      </c>
      <c r="B16" s="45" t="s">
        <v>86</v>
      </c>
      <c r="C16" s="45" t="s">
        <v>24</v>
      </c>
      <c r="D16" s="46">
        <v>2.8</v>
      </c>
      <c r="E16" s="53">
        <v>3.72</v>
      </c>
      <c r="F16" s="46">
        <v>5.6</v>
      </c>
      <c r="G16" s="62"/>
      <c r="H16" s="77" t="str">
        <f t="shared" si="5"/>
        <v/>
      </c>
      <c r="I16" s="80">
        <v>0</v>
      </c>
      <c r="J16" s="100">
        <f t="shared" si="0"/>
        <v>0</v>
      </c>
      <c r="K16" s="77" t="str">
        <f t="shared" si="6"/>
        <v/>
      </c>
      <c r="L16" s="80">
        <v>0</v>
      </c>
      <c r="M16" s="100">
        <f t="shared" si="1"/>
        <v>0</v>
      </c>
      <c r="N16" s="77" t="str">
        <f t="shared" si="7"/>
        <v/>
      </c>
      <c r="O16" s="80">
        <v>0</v>
      </c>
      <c r="P16" s="100">
        <f t="shared" si="2"/>
        <v>0</v>
      </c>
      <c r="Q16" s="77" t="str">
        <f t="shared" si="8"/>
        <v/>
      </c>
      <c r="R16" s="80">
        <v>0</v>
      </c>
      <c r="S16" s="100">
        <f t="shared" si="3"/>
        <v>0</v>
      </c>
      <c r="T16" s="77" t="str">
        <f t="shared" si="9"/>
        <v/>
      </c>
      <c r="U16" s="80">
        <v>0</v>
      </c>
      <c r="V16" s="100">
        <f t="shared" si="4"/>
        <v>0</v>
      </c>
    </row>
    <row r="17" spans="1:22" ht="27.6" x14ac:dyDescent="0.3">
      <c r="A17" s="122"/>
      <c r="B17" s="47" t="s">
        <v>87</v>
      </c>
      <c r="C17" s="47" t="s">
        <v>24</v>
      </c>
      <c r="D17" s="48">
        <v>0.89</v>
      </c>
      <c r="E17" s="49">
        <v>1.18</v>
      </c>
      <c r="F17" s="48">
        <v>1.78</v>
      </c>
      <c r="G17" s="62"/>
      <c r="H17" s="77" t="str">
        <f t="shared" si="5"/>
        <v/>
      </c>
      <c r="I17" s="94">
        <v>0</v>
      </c>
      <c r="J17" s="100">
        <f t="shared" si="0"/>
        <v>0</v>
      </c>
      <c r="K17" s="77" t="str">
        <f t="shared" si="6"/>
        <v/>
      </c>
      <c r="L17" s="94">
        <v>0</v>
      </c>
      <c r="M17" s="100">
        <f t="shared" si="1"/>
        <v>0</v>
      </c>
      <c r="N17" s="77" t="str">
        <f t="shared" si="7"/>
        <v/>
      </c>
      <c r="O17" s="94">
        <v>0</v>
      </c>
      <c r="P17" s="100">
        <f t="shared" si="2"/>
        <v>0</v>
      </c>
      <c r="Q17" s="77" t="str">
        <f t="shared" si="8"/>
        <v/>
      </c>
      <c r="R17" s="94">
        <v>0</v>
      </c>
      <c r="S17" s="100">
        <f t="shared" si="3"/>
        <v>0</v>
      </c>
      <c r="T17" s="77" t="str">
        <f t="shared" si="9"/>
        <v/>
      </c>
      <c r="U17" s="94">
        <v>0</v>
      </c>
      <c r="V17" s="100">
        <f t="shared" si="4"/>
        <v>0</v>
      </c>
    </row>
    <row r="18" spans="1:22" ht="27.6" x14ac:dyDescent="0.3">
      <c r="A18" s="122"/>
      <c r="B18" s="47" t="s">
        <v>12</v>
      </c>
      <c r="C18" s="47" t="s">
        <v>24</v>
      </c>
      <c r="D18" s="48">
        <v>2.0299999999999998</v>
      </c>
      <c r="E18" s="49">
        <v>2.7</v>
      </c>
      <c r="F18" s="48">
        <v>4.0599999999999996</v>
      </c>
      <c r="G18" s="62"/>
      <c r="H18" s="77" t="str">
        <f t="shared" si="5"/>
        <v/>
      </c>
      <c r="I18" s="110">
        <f>IF(I16&lt;&gt;"",I16,"")</f>
        <v>0</v>
      </c>
      <c r="J18" s="100">
        <f t="shared" si="0"/>
        <v>0</v>
      </c>
      <c r="K18" s="77" t="str">
        <f t="shared" si="6"/>
        <v/>
      </c>
      <c r="L18" s="110">
        <f>IF(L16&lt;&gt;"",L16,"")</f>
        <v>0</v>
      </c>
      <c r="M18" s="100">
        <f t="shared" si="1"/>
        <v>0</v>
      </c>
      <c r="N18" s="77" t="str">
        <f t="shared" si="7"/>
        <v/>
      </c>
      <c r="O18" s="110">
        <f>IF(O16&lt;&gt;"",O16,"")</f>
        <v>0</v>
      </c>
      <c r="P18" s="100">
        <f t="shared" si="2"/>
        <v>0</v>
      </c>
      <c r="Q18" s="77" t="str">
        <f t="shared" si="8"/>
        <v/>
      </c>
      <c r="R18" s="110">
        <f>IF(R16&lt;&gt;"",R16,"")</f>
        <v>0</v>
      </c>
      <c r="S18" s="100">
        <f t="shared" si="3"/>
        <v>0</v>
      </c>
      <c r="T18" s="77" t="str">
        <f t="shared" si="9"/>
        <v/>
      </c>
      <c r="U18" s="110">
        <f>IF(U16&lt;&gt;"",U16,"")</f>
        <v>0</v>
      </c>
      <c r="V18" s="100">
        <f t="shared" si="4"/>
        <v>0</v>
      </c>
    </row>
    <row r="19" spans="1:22" ht="27.6" x14ac:dyDescent="0.3">
      <c r="A19" s="122"/>
      <c r="B19" s="47" t="s">
        <v>88</v>
      </c>
      <c r="C19" s="47" t="s">
        <v>24</v>
      </c>
      <c r="D19" s="48">
        <v>1.33</v>
      </c>
      <c r="E19" s="49">
        <v>1.77</v>
      </c>
      <c r="F19" s="48">
        <v>2.66</v>
      </c>
      <c r="G19" s="62"/>
      <c r="H19" s="77" t="str">
        <f t="shared" si="5"/>
        <v/>
      </c>
      <c r="I19" s="110">
        <f>IF(I17&lt;&gt;"",I17,"")</f>
        <v>0</v>
      </c>
      <c r="J19" s="100">
        <f t="shared" si="0"/>
        <v>0</v>
      </c>
      <c r="K19" s="77" t="str">
        <f t="shared" si="6"/>
        <v/>
      </c>
      <c r="L19" s="110">
        <f>IF(L17&lt;&gt;"",L17,"")</f>
        <v>0</v>
      </c>
      <c r="M19" s="100">
        <f t="shared" si="1"/>
        <v>0</v>
      </c>
      <c r="N19" s="77" t="str">
        <f t="shared" si="7"/>
        <v/>
      </c>
      <c r="O19" s="110">
        <f>IF(O17&lt;&gt;"",O17,"")</f>
        <v>0</v>
      </c>
      <c r="P19" s="100">
        <f t="shared" si="2"/>
        <v>0</v>
      </c>
      <c r="Q19" s="77" t="str">
        <f t="shared" si="8"/>
        <v/>
      </c>
      <c r="R19" s="110">
        <f>IF(R17&lt;&gt;"",R17,"")</f>
        <v>0</v>
      </c>
      <c r="S19" s="100">
        <f t="shared" si="3"/>
        <v>0</v>
      </c>
      <c r="T19" s="77" t="str">
        <f t="shared" si="9"/>
        <v/>
      </c>
      <c r="U19" s="110">
        <f>IF(U17&lt;&gt;"",U17,"")</f>
        <v>0</v>
      </c>
      <c r="V19" s="100">
        <f t="shared" si="4"/>
        <v>0</v>
      </c>
    </row>
    <row r="20" spans="1:22" ht="96.6" x14ac:dyDescent="0.3">
      <c r="A20" s="122"/>
      <c r="B20" s="47" t="s">
        <v>89</v>
      </c>
      <c r="C20" s="47" t="s">
        <v>24</v>
      </c>
      <c r="D20" s="48">
        <v>0.72</v>
      </c>
      <c r="E20" s="49">
        <v>0.95</v>
      </c>
      <c r="F20" s="48">
        <v>1.44</v>
      </c>
      <c r="G20" s="62"/>
      <c r="H20" s="77" t="str">
        <f t="shared" si="5"/>
        <v/>
      </c>
      <c r="I20" s="64"/>
      <c r="J20" s="100">
        <f t="shared" si="0"/>
        <v>0</v>
      </c>
      <c r="K20" s="77" t="str">
        <f t="shared" si="6"/>
        <v/>
      </c>
      <c r="L20" s="64"/>
      <c r="M20" s="100">
        <f t="shared" si="1"/>
        <v>0</v>
      </c>
      <c r="N20" s="77" t="str">
        <f t="shared" si="7"/>
        <v/>
      </c>
      <c r="O20" s="64"/>
      <c r="P20" s="100">
        <f t="shared" si="2"/>
        <v>0</v>
      </c>
      <c r="Q20" s="77" t="str">
        <f t="shared" si="8"/>
        <v/>
      </c>
      <c r="R20" s="64"/>
      <c r="S20" s="100">
        <f t="shared" si="3"/>
        <v>0</v>
      </c>
      <c r="T20" s="77" t="str">
        <f t="shared" si="9"/>
        <v/>
      </c>
      <c r="U20" s="64"/>
      <c r="V20" s="100">
        <f t="shared" si="4"/>
        <v>0</v>
      </c>
    </row>
    <row r="21" spans="1:22" ht="42" thickBot="1" x14ac:dyDescent="0.35">
      <c r="A21" s="120"/>
      <c r="B21" s="50" t="s">
        <v>13</v>
      </c>
      <c r="C21" s="50" t="s">
        <v>24</v>
      </c>
      <c r="D21" s="51">
        <v>0.22</v>
      </c>
      <c r="E21" s="52">
        <v>0.28999999999999998</v>
      </c>
      <c r="F21" s="51">
        <v>0.44</v>
      </c>
      <c r="G21" s="62"/>
      <c r="H21" s="77" t="str">
        <f t="shared" si="5"/>
        <v/>
      </c>
      <c r="I21" s="69"/>
      <c r="J21" s="101">
        <f t="shared" si="0"/>
        <v>0</v>
      </c>
      <c r="K21" s="77" t="str">
        <f t="shared" si="6"/>
        <v/>
      </c>
      <c r="L21" s="69"/>
      <c r="M21" s="101">
        <f t="shared" si="1"/>
        <v>0</v>
      </c>
      <c r="N21" s="77" t="str">
        <f t="shared" si="7"/>
        <v/>
      </c>
      <c r="O21" s="69"/>
      <c r="P21" s="101">
        <f t="shared" si="2"/>
        <v>0</v>
      </c>
      <c r="Q21" s="77" t="str">
        <f t="shared" si="8"/>
        <v/>
      </c>
      <c r="R21" s="69"/>
      <c r="S21" s="101">
        <f t="shared" si="3"/>
        <v>0</v>
      </c>
      <c r="T21" s="77" t="str">
        <f t="shared" si="9"/>
        <v/>
      </c>
      <c r="U21" s="69"/>
      <c r="V21" s="101">
        <f t="shared" si="4"/>
        <v>0</v>
      </c>
    </row>
    <row r="22" spans="1:22" ht="27.6" x14ac:dyDescent="0.3">
      <c r="A22" s="125" t="s">
        <v>10</v>
      </c>
      <c r="B22" s="89" t="s">
        <v>41</v>
      </c>
      <c r="C22" s="89" t="s">
        <v>24</v>
      </c>
      <c r="D22" s="90">
        <v>2.5</v>
      </c>
      <c r="E22" s="91">
        <v>3.33</v>
      </c>
      <c r="F22" s="90">
        <v>5</v>
      </c>
      <c r="G22" s="62"/>
      <c r="H22" s="75"/>
      <c r="I22" s="72"/>
      <c r="J22" s="100">
        <f t="shared" si="0"/>
        <v>0</v>
      </c>
      <c r="K22" s="75"/>
      <c r="L22" s="72"/>
      <c r="M22" s="100">
        <f t="shared" si="1"/>
        <v>0</v>
      </c>
      <c r="N22" s="75"/>
      <c r="O22" s="72"/>
      <c r="P22" s="100">
        <f t="shared" si="2"/>
        <v>0</v>
      </c>
      <c r="Q22" s="75"/>
      <c r="R22" s="72"/>
      <c r="S22" s="100">
        <f t="shared" si="3"/>
        <v>0</v>
      </c>
      <c r="T22" s="75"/>
      <c r="U22" s="72"/>
      <c r="V22" s="100">
        <f t="shared" si="4"/>
        <v>0</v>
      </c>
    </row>
    <row r="23" spans="1:22" ht="20.25" customHeight="1" thickBot="1" x14ac:dyDescent="0.35">
      <c r="A23" s="126"/>
      <c r="B23" s="84" t="s">
        <v>42</v>
      </c>
      <c r="C23" s="84" t="s">
        <v>24</v>
      </c>
      <c r="D23" s="85">
        <v>1.82</v>
      </c>
      <c r="E23" s="92">
        <v>2.42</v>
      </c>
      <c r="F23" s="85">
        <v>3.64</v>
      </c>
      <c r="G23" s="62"/>
      <c r="H23" s="75"/>
      <c r="I23" s="69"/>
      <c r="J23" s="101">
        <f t="shared" si="0"/>
        <v>0</v>
      </c>
      <c r="K23" s="75"/>
      <c r="L23" s="69"/>
      <c r="M23" s="101">
        <f t="shared" si="1"/>
        <v>0</v>
      </c>
      <c r="N23" s="75"/>
      <c r="O23" s="69"/>
      <c r="P23" s="101">
        <f t="shared" si="2"/>
        <v>0</v>
      </c>
      <c r="Q23" s="75"/>
      <c r="R23" s="69"/>
      <c r="S23" s="101">
        <f t="shared" si="3"/>
        <v>0</v>
      </c>
      <c r="T23" s="75"/>
      <c r="U23" s="69"/>
      <c r="V23" s="101">
        <f t="shared" si="4"/>
        <v>0</v>
      </c>
    </row>
    <row r="24" spans="1:22" ht="27.6" x14ac:dyDescent="0.3">
      <c r="A24" s="119" t="s">
        <v>17</v>
      </c>
      <c r="B24" s="45" t="s">
        <v>71</v>
      </c>
      <c r="C24" s="45" t="s">
        <v>24</v>
      </c>
      <c r="D24" s="46">
        <v>1.1299999999999999</v>
      </c>
      <c r="E24" s="53">
        <v>1.5</v>
      </c>
      <c r="F24" s="46">
        <v>2.2599999999999998</v>
      </c>
      <c r="G24" s="65"/>
      <c r="H24" s="77" t="str">
        <f>IF(OR(AND(I$5=$D$2,J$3=1),AND(I$5=$E$2,J$4=4/3),AND(I$5=$F$2,J$4=2)),"",J$4)</f>
        <v/>
      </c>
      <c r="I24" s="67"/>
      <c r="J24" s="100">
        <f>IF(I24="3 ans",J$2*3,IF(I24="2 ans",2*J$2,IF(I24&lt;&gt;"",J$2,0)))*IF(H24&lt;&gt;"",H24*$D24,IF(I$5=$D$2,$D24,IF(I$5=$E$2,$E24,$F24)))</f>
        <v>0</v>
      </c>
      <c r="K24" s="77" t="str">
        <f>IF(OR(AND(L$5=$D$2,M$3=1),AND(L$5=$E$2,M$4=4/3),AND(L$5=$F$2,M$4=2)),"",M$4)</f>
        <v/>
      </c>
      <c r="L24" s="67"/>
      <c r="M24" s="100">
        <f>IF(L24="3 ans",M$2*3,IF(L24="2 ans",2*M$2,IF(L24&lt;&gt;"",M$2,0)))*IF(K24&lt;&gt;"",K24*$D24,IF(L$5=$D$2,$D24,IF(L$5=$E$2,$E24,$F24)))</f>
        <v>0</v>
      </c>
      <c r="N24" s="77" t="str">
        <f>IF(OR(AND(O$5=$D$2,P$3=1),AND(O$5=$E$2,P$4=4/3),AND(O$5=$F$2,P$4=2)),"",P$4)</f>
        <v/>
      </c>
      <c r="O24" s="67"/>
      <c r="P24" s="100">
        <f>IF(O24="3 ans",P$2*3,IF(O24="2 ans",2*P$2,IF(O24&lt;&gt;"",P$2,0)))*IF(N24&lt;&gt;"",N24*$D24,IF(O$5=$D$2,$D24,IF(O$5=$E$2,$E24,$F24)))</f>
        <v>0</v>
      </c>
      <c r="Q24" s="77" t="str">
        <f>IF(OR(AND(R$5=$D$2,S$3=1),AND(R$5=$E$2,S$4=4/3),AND(R$5=$F$2,S$4=2)),"",S$4)</f>
        <v/>
      </c>
      <c r="R24" s="67"/>
      <c r="S24" s="100">
        <f>IF(R24="3 ans",S$2*3,IF(R24="2 ans",2*S$2,IF(R24&lt;&gt;"",S$2,0)))*IF(Q24&lt;&gt;"",Q24*$D24,IF(R$5=$D$2,$D24,IF(R$5=$E$2,$E24,$F24)))</f>
        <v>0</v>
      </c>
      <c r="T24" s="77" t="str">
        <f>IF(OR(AND(U$5=$D$2,V$3=1),AND(U$5=$E$2,V$4=4/3),AND(U$5=$F$2,V$4=2)),"",V$4)</f>
        <v/>
      </c>
      <c r="U24" s="67"/>
      <c r="V24" s="100">
        <f>IF(U24="3 ans",V$2*3,IF(U24="2 ans",2*V$2,IF(U24&lt;&gt;"",V$2,0)))*IF(T24&lt;&gt;"",T24*$D24,IF(U$5=$D$2,$D24,IF(U$5=$E$2,$E24,$F24)))</f>
        <v>0</v>
      </c>
    </row>
    <row r="25" spans="1:22" ht="42" thickBot="1" x14ac:dyDescent="0.35">
      <c r="A25" s="120"/>
      <c r="B25" s="50" t="s">
        <v>43</v>
      </c>
      <c r="C25" s="50" t="s">
        <v>24</v>
      </c>
      <c r="D25" s="51">
        <v>0.91</v>
      </c>
      <c r="E25" s="52">
        <v>1.21</v>
      </c>
      <c r="F25" s="51">
        <v>1.82</v>
      </c>
      <c r="G25" s="65"/>
      <c r="H25" s="77" t="str">
        <f>IF(OR(AND(I$5=$D$2,J$3=1),AND(I$5=$E$2,J$4=4/3),AND(I$5=$F$2,J$4=2)),"",J$4)</f>
        <v/>
      </c>
      <c r="I25" s="69"/>
      <c r="J25" s="101">
        <f>IF(I25="x",J$2,I25*J$2)*IF(H25&lt;&gt;"",H25*$D25,IF(I$5=$D$2,$D25,IF(I$5=$E$2,$E25,$F25)))</f>
        <v>0</v>
      </c>
      <c r="K25" s="77" t="str">
        <f>IF(OR(AND(L$5=$D$2,M$3=1),AND(L$5=$E$2,M$4=4/3),AND(L$5=$F$2,M$4=2)),"",M$4)</f>
        <v/>
      </c>
      <c r="L25" s="69"/>
      <c r="M25" s="101">
        <f>IF(L25="x",M$2,L25*M$2)*IF(K25&lt;&gt;"",K25*$D25,IF(L$5=$D$2,$D25,IF(L$5=$E$2,$E25,$F25)))</f>
        <v>0</v>
      </c>
      <c r="N25" s="77" t="str">
        <f>IF(OR(AND(O$5=$D$2,P$3=1),AND(O$5=$E$2,P$4=4/3),AND(O$5=$F$2,P$4=2)),"",P$4)</f>
        <v/>
      </c>
      <c r="O25" s="69"/>
      <c r="P25" s="101">
        <f>IF(O25="x",P$2,O25*P$2)*IF(N25&lt;&gt;"",N25*$D25,IF(O$5=$D$2,$D25,IF(O$5=$E$2,$E25,$F25)))</f>
        <v>0</v>
      </c>
      <c r="Q25" s="77" t="str">
        <f>IF(OR(AND(R$5=$D$2,S$3=1),AND(R$5=$E$2,S$4=4/3),AND(R$5=$F$2,S$4=2)),"",S$4)</f>
        <v/>
      </c>
      <c r="R25" s="69"/>
      <c r="S25" s="101">
        <f>IF(R25="x",S$2,R25*S$2)*IF(Q25&lt;&gt;"",Q25*$D25,IF(R$5=$D$2,$D25,IF(R$5=$E$2,$E25,$F25)))</f>
        <v>0</v>
      </c>
      <c r="T25" s="77" t="str">
        <f>IF(OR(AND(U$5=$D$2,V$3=1),AND(U$5=$E$2,V$4=4/3),AND(U$5=$F$2,V$4=2)),"",V$4)</f>
        <v/>
      </c>
      <c r="U25" s="69"/>
      <c r="V25" s="101">
        <f>IF(U25="x",V$2,U25*V$2)*IF(T25&lt;&gt;"",T25*$D25,IF(U$5=$D$2,$D25,IF(U$5=$E$2,$E25,$F25)))</f>
        <v>0</v>
      </c>
    </row>
    <row r="26" spans="1:22" ht="15.6" x14ac:dyDescent="0.3">
      <c r="G26" s="22" t="s">
        <v>69</v>
      </c>
      <c r="J26" s="106">
        <f>SUM(J7:J25)</f>
        <v>0</v>
      </c>
      <c r="M26" s="106">
        <f>SUM(M7:M25)</f>
        <v>0</v>
      </c>
      <c r="P26" s="93">
        <f>SUM(P7:P25)</f>
        <v>0</v>
      </c>
      <c r="S26" s="93">
        <f>SUM(S7:S25)</f>
        <v>0</v>
      </c>
      <c r="V26" s="93">
        <f>SUM(V7:V25)</f>
        <v>0</v>
      </c>
    </row>
    <row r="27" spans="1:22" ht="15.6" x14ac:dyDescent="0.3">
      <c r="B27" s="23" t="s">
        <v>54</v>
      </c>
      <c r="C27" s="130">
        <f>SUM(H26:AP26)</f>
        <v>0</v>
      </c>
      <c r="D27" s="130"/>
      <c r="J27" s="99" t="e">
        <f>J$26/J$2</f>
        <v>#DIV/0!</v>
      </c>
      <c r="M27" s="99" t="e">
        <f>M$26/M$2</f>
        <v>#DIV/0!</v>
      </c>
      <c r="P27" s="99" t="e">
        <f>P$26/P$2</f>
        <v>#DIV/0!</v>
      </c>
      <c r="S27" s="99" t="e">
        <f>S$26/S$2</f>
        <v>#DIV/0!</v>
      </c>
      <c r="V27" s="99" t="e">
        <f>V$26/V$2</f>
        <v>#DIV/0!</v>
      </c>
    </row>
    <row r="29" spans="1:22" x14ac:dyDescent="0.3">
      <c r="B29" s="20" t="s">
        <v>90</v>
      </c>
      <c r="E29" s="20">
        <f>(IF(I5="Haie 1 rang",1,IF(I5="Haie 2 rangs",2,3))*J2+IF(L5="Haie 1 rang",1,IF(L5="Haie 2 rangs",2,3))*M2+IF(O5="Haie 1 rang",1,IF(O5="Haie 2 rangs",2,3))*P2+IF(R5="Haie 1 rang",1,IF(R5="Haie 2 rangs",2,3))*S2+IF(U5="Haie 1 rang",1,IF(U5="Haie 2 rangs",2,3))*V2)/1000</f>
        <v>0</v>
      </c>
    </row>
  </sheetData>
  <mergeCells count="26">
    <mergeCell ref="T1:V1"/>
    <mergeCell ref="T2:T5"/>
    <mergeCell ref="U5:V5"/>
    <mergeCell ref="C27:D27"/>
    <mergeCell ref="H1:J1"/>
    <mergeCell ref="G2:G5"/>
    <mergeCell ref="L5:M5"/>
    <mergeCell ref="H2:H5"/>
    <mergeCell ref="Q1:S1"/>
    <mergeCell ref="N2:N5"/>
    <mergeCell ref="O5:P5"/>
    <mergeCell ref="Q2:Q5"/>
    <mergeCell ref="R5:S5"/>
    <mergeCell ref="K1:M1"/>
    <mergeCell ref="N1:P1"/>
    <mergeCell ref="D2:D4"/>
    <mergeCell ref="A24:A25"/>
    <mergeCell ref="A11:A13"/>
    <mergeCell ref="A14:A15"/>
    <mergeCell ref="A16:A21"/>
    <mergeCell ref="A22:A23"/>
    <mergeCell ref="E2:E4"/>
    <mergeCell ref="F2:F4"/>
    <mergeCell ref="A2:C5"/>
    <mergeCell ref="K2:K5"/>
    <mergeCell ref="I5:J5"/>
  </mergeCells>
  <conditionalFormatting sqref="H11:H13 H15:H21 H24:H25">
    <cfRule type="containsBlanks" dxfId="9" priority="60">
      <formula>LEN(TRIM(H11))=0</formula>
    </cfRule>
  </conditionalFormatting>
  <conditionalFormatting sqref="K11:K13 K15:K21 K24:K25">
    <cfRule type="containsBlanks" dxfId="8" priority="17">
      <formula>LEN(TRIM(K11))=0</formula>
    </cfRule>
  </conditionalFormatting>
  <conditionalFormatting sqref="N11:N13 N15:N21 N24:N25">
    <cfRule type="containsBlanks" dxfId="7" priority="15">
      <formula>LEN(TRIM(N11))=0</formula>
    </cfRule>
  </conditionalFormatting>
  <conditionalFormatting sqref="Q11:Q13 Q15:Q21 Q24:Q25">
    <cfRule type="containsBlanks" dxfId="6" priority="13">
      <formula>LEN(TRIM(Q11))=0</formula>
    </cfRule>
  </conditionalFormatting>
  <conditionalFormatting sqref="T11:T13 T15:T21 T24:T25">
    <cfRule type="containsBlanks" dxfId="5" priority="11">
      <formula>LEN(TRIM(T11))=0</formula>
    </cfRule>
  </conditionalFormatting>
  <conditionalFormatting sqref="I11:I13">
    <cfRule type="expression" dxfId="4" priority="5">
      <formula>SUM(I$11:I$13)&gt;100%</formula>
    </cfRule>
  </conditionalFormatting>
  <conditionalFormatting sqref="L11:L13">
    <cfRule type="expression" dxfId="3" priority="4">
      <formula>SUM(L$11:L$13)&gt;100%</formula>
    </cfRule>
  </conditionalFormatting>
  <conditionalFormatting sqref="O11:O13">
    <cfRule type="expression" dxfId="2" priority="3">
      <formula>SUM(O$11:O$13)&gt;100%</formula>
    </cfRule>
  </conditionalFormatting>
  <conditionalFormatting sqref="R11:R13">
    <cfRule type="expression" dxfId="1" priority="2">
      <formula>SUM(R$11:R$13)&gt;100%</formula>
    </cfRule>
  </conditionalFormatting>
  <conditionalFormatting sqref="U11:U13">
    <cfRule type="expression" dxfId="0" priority="1">
      <formula>SUM(U$11:U$13)&gt;100%</formula>
    </cfRule>
  </conditionalFormatting>
  <dataValidations count="2">
    <dataValidation type="list" allowBlank="1" showInputMessage="1" showErrorMessage="1" sqref="I5:J5 U5:V5 R5:S5 O5:P5 L5:M5">
      <formula1>$D$2:$F$2</formula1>
    </dataValidation>
    <dataValidation type="list" allowBlank="1" showInputMessage="1" showErrorMessage="1" sqref="I24 L24 O24 R24 U24">
      <formula1>"1 an,2 ans,3 ans"</formula1>
    </dataValidation>
  </dataValidation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85" zoomScaleNormal="85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F20" sqref="F20"/>
    </sheetView>
  </sheetViews>
  <sheetFormatPr baseColWidth="10" defaultColWidth="9.109375" defaultRowHeight="13.8" x14ac:dyDescent="0.3"/>
  <cols>
    <col min="1" max="1" width="24.6640625" style="29" customWidth="1"/>
    <col min="2" max="2" width="49" style="29" customWidth="1"/>
    <col min="3" max="3" width="13.33203125" style="29" customWidth="1"/>
    <col min="4" max="5" width="9.5546875" style="29" customWidth="1"/>
    <col min="6" max="16384" width="9.109375" style="29"/>
  </cols>
  <sheetData>
    <row r="1" spans="1:22" s="28" customFormat="1" ht="21" x14ac:dyDescent="0.3">
      <c r="A1" s="142" t="str">
        <f>'Haies - barème'!A2</f>
        <v>NOM EXPLOITATION</v>
      </c>
      <c r="B1" s="142"/>
      <c r="C1" s="142"/>
      <c r="D1" s="144" t="s">
        <v>27</v>
      </c>
      <c r="E1" s="143" t="s">
        <v>45</v>
      </c>
      <c r="F1" s="143"/>
      <c r="G1" s="143" t="s">
        <v>46</v>
      </c>
      <c r="H1" s="143"/>
      <c r="I1" s="143" t="s">
        <v>47</v>
      </c>
      <c r="J1" s="143"/>
      <c r="K1" s="143" t="s">
        <v>48</v>
      </c>
      <c r="L1" s="143"/>
      <c r="M1" s="143" t="s">
        <v>49</v>
      </c>
      <c r="N1" s="143"/>
      <c r="O1" s="143" t="s">
        <v>50</v>
      </c>
      <c r="P1" s="143"/>
      <c r="Q1" s="143" t="s">
        <v>51</v>
      </c>
      <c r="R1" s="143"/>
      <c r="S1" s="143" t="s">
        <v>52</v>
      </c>
      <c r="T1" s="143"/>
      <c r="U1" s="143" t="s">
        <v>53</v>
      </c>
      <c r="V1" s="143"/>
    </row>
    <row r="2" spans="1:22" ht="26.25" customHeight="1" thickBot="1" x14ac:dyDescent="0.35">
      <c r="A2" s="28" t="s">
        <v>25</v>
      </c>
      <c r="B2" s="28" t="s">
        <v>26</v>
      </c>
      <c r="C2" s="28" t="s">
        <v>21</v>
      </c>
      <c r="D2" s="144"/>
      <c r="E2" s="24" t="s">
        <v>29</v>
      </c>
      <c r="F2" s="24" t="s">
        <v>30</v>
      </c>
      <c r="G2" s="24" t="s">
        <v>29</v>
      </c>
      <c r="H2" s="24" t="s">
        <v>30</v>
      </c>
      <c r="I2" s="24" t="s">
        <v>29</v>
      </c>
      <c r="J2" s="24" t="s">
        <v>30</v>
      </c>
      <c r="K2" s="24" t="s">
        <v>29</v>
      </c>
      <c r="L2" s="24" t="s">
        <v>30</v>
      </c>
      <c r="M2" s="24" t="s">
        <v>29</v>
      </c>
      <c r="N2" s="24" t="s">
        <v>30</v>
      </c>
      <c r="O2" s="24" t="s">
        <v>29</v>
      </c>
      <c r="P2" s="24" t="s">
        <v>30</v>
      </c>
      <c r="Q2" s="24" t="s">
        <v>29</v>
      </c>
      <c r="R2" s="24" t="s">
        <v>30</v>
      </c>
      <c r="S2" s="24" t="s">
        <v>29</v>
      </c>
      <c r="T2" s="24" t="s">
        <v>30</v>
      </c>
      <c r="U2" s="24" t="s">
        <v>29</v>
      </c>
      <c r="V2" s="24" t="s">
        <v>30</v>
      </c>
    </row>
    <row r="3" spans="1:22" ht="26.25" customHeight="1" x14ac:dyDescent="0.3">
      <c r="A3" s="135" t="s">
        <v>0</v>
      </c>
      <c r="B3" s="9" t="s">
        <v>1</v>
      </c>
      <c r="C3" s="11" t="s">
        <v>22</v>
      </c>
      <c r="D3" s="12">
        <v>3.41</v>
      </c>
      <c r="E3" s="17"/>
      <c r="F3" s="30">
        <f>D3*E3</f>
        <v>0</v>
      </c>
      <c r="G3" s="17"/>
      <c r="H3" s="30">
        <f>D3*G3</f>
        <v>0</v>
      </c>
      <c r="I3" s="17"/>
      <c r="J3" s="30">
        <f>D3*I3</f>
        <v>0</v>
      </c>
      <c r="K3" s="17"/>
      <c r="L3" s="30">
        <f>D3*K3</f>
        <v>0</v>
      </c>
      <c r="M3" s="17"/>
      <c r="N3" s="30">
        <f>D3*M3</f>
        <v>0</v>
      </c>
      <c r="O3" s="17"/>
      <c r="P3" s="30">
        <f>D3*O3</f>
        <v>0</v>
      </c>
      <c r="Q3" s="17"/>
      <c r="R3" s="30">
        <f>D3*Q3</f>
        <v>0</v>
      </c>
      <c r="S3" s="17"/>
      <c r="T3" s="30">
        <f>D3*S3</f>
        <v>0</v>
      </c>
      <c r="U3" s="17"/>
      <c r="V3" s="31">
        <f>D3*U3</f>
        <v>0</v>
      </c>
    </row>
    <row r="4" spans="1:22" ht="26.25" customHeight="1" thickBot="1" x14ac:dyDescent="0.35">
      <c r="A4" s="136"/>
      <c r="B4" s="10" t="s">
        <v>2</v>
      </c>
      <c r="C4" s="13" t="s">
        <v>23</v>
      </c>
      <c r="D4" s="14">
        <v>3.24</v>
      </c>
      <c r="E4" s="18"/>
      <c r="F4" s="32">
        <f t="shared" ref="F4:F21" si="0">D4*E4</f>
        <v>0</v>
      </c>
      <c r="G4" s="18"/>
      <c r="H4" s="32">
        <f t="shared" ref="H4:H20" si="1">D4*G4</f>
        <v>0</v>
      </c>
      <c r="I4" s="18"/>
      <c r="J4" s="32">
        <f t="shared" ref="J4:J21" si="2">D4*I4</f>
        <v>0</v>
      </c>
      <c r="K4" s="18"/>
      <c r="L4" s="32">
        <f t="shared" ref="L4:L21" si="3">D4*K4</f>
        <v>0</v>
      </c>
      <c r="M4" s="18"/>
      <c r="N4" s="32">
        <f t="shared" ref="N4:N21" si="4">D4*M4</f>
        <v>0</v>
      </c>
      <c r="O4" s="18"/>
      <c r="P4" s="32">
        <f t="shared" ref="P4:P21" si="5">D4*O4</f>
        <v>0</v>
      </c>
      <c r="Q4" s="18"/>
      <c r="R4" s="32">
        <f t="shared" ref="R4:R21" si="6">D4*Q4</f>
        <v>0</v>
      </c>
      <c r="S4" s="18"/>
      <c r="T4" s="32">
        <f t="shared" ref="T4:T21" si="7">D4*S4</f>
        <v>0</v>
      </c>
      <c r="U4" s="18"/>
      <c r="V4" s="33">
        <f t="shared" ref="V4:V21" si="8">D4*U4</f>
        <v>0</v>
      </c>
    </row>
    <row r="5" spans="1:22" ht="26.25" customHeight="1" x14ac:dyDescent="0.3">
      <c r="A5" s="137" t="s">
        <v>3</v>
      </c>
      <c r="B5" s="4" t="s">
        <v>4</v>
      </c>
      <c r="C5" s="11" t="s">
        <v>23</v>
      </c>
      <c r="D5" s="12">
        <v>2.42</v>
      </c>
      <c r="E5" s="17"/>
      <c r="F5" s="30">
        <f>D5*E5</f>
        <v>0</v>
      </c>
      <c r="G5" s="17"/>
      <c r="H5" s="30">
        <f t="shared" si="1"/>
        <v>0</v>
      </c>
      <c r="I5" s="17"/>
      <c r="J5" s="30">
        <f t="shared" si="2"/>
        <v>0</v>
      </c>
      <c r="K5" s="17"/>
      <c r="L5" s="30">
        <f t="shared" si="3"/>
        <v>0</v>
      </c>
      <c r="M5" s="17"/>
      <c r="N5" s="30">
        <f t="shared" si="4"/>
        <v>0</v>
      </c>
      <c r="O5" s="17"/>
      <c r="P5" s="30">
        <f t="shared" si="5"/>
        <v>0</v>
      </c>
      <c r="Q5" s="17"/>
      <c r="R5" s="30">
        <f t="shared" si="6"/>
        <v>0</v>
      </c>
      <c r="S5" s="17"/>
      <c r="T5" s="30">
        <f t="shared" si="7"/>
        <v>0</v>
      </c>
      <c r="U5" s="17"/>
      <c r="V5" s="31">
        <f t="shared" si="8"/>
        <v>0</v>
      </c>
    </row>
    <row r="6" spans="1:22" ht="26.25" customHeight="1" x14ac:dyDescent="0.3">
      <c r="A6" s="138"/>
      <c r="B6" s="6" t="s">
        <v>5</v>
      </c>
      <c r="C6" s="3" t="s">
        <v>23</v>
      </c>
      <c r="D6" s="1">
        <v>3.6</v>
      </c>
      <c r="E6" s="19"/>
      <c r="F6" s="34">
        <f t="shared" si="0"/>
        <v>0</v>
      </c>
      <c r="G6" s="19"/>
      <c r="H6" s="34">
        <f t="shared" si="1"/>
        <v>0</v>
      </c>
      <c r="I6" s="19"/>
      <c r="J6" s="34">
        <f t="shared" si="2"/>
        <v>0</v>
      </c>
      <c r="K6" s="19"/>
      <c r="L6" s="34">
        <f t="shared" si="3"/>
        <v>0</v>
      </c>
      <c r="M6" s="19"/>
      <c r="N6" s="34">
        <f t="shared" si="4"/>
        <v>0</v>
      </c>
      <c r="O6" s="19"/>
      <c r="P6" s="34">
        <f t="shared" si="5"/>
        <v>0</v>
      </c>
      <c r="Q6" s="19"/>
      <c r="R6" s="34">
        <f t="shared" si="6"/>
        <v>0</v>
      </c>
      <c r="S6" s="19"/>
      <c r="T6" s="34">
        <f t="shared" si="7"/>
        <v>0</v>
      </c>
      <c r="U6" s="19"/>
      <c r="V6" s="35">
        <f t="shared" si="8"/>
        <v>0</v>
      </c>
    </row>
    <row r="7" spans="1:22" ht="26.25" customHeight="1" x14ac:dyDescent="0.3">
      <c r="A7" s="138"/>
      <c r="B7" s="6" t="s">
        <v>6</v>
      </c>
      <c r="C7" s="3" t="s">
        <v>23</v>
      </c>
      <c r="D7" s="1">
        <v>2.91</v>
      </c>
      <c r="E7" s="19"/>
      <c r="F7" s="34">
        <f t="shared" si="0"/>
        <v>0</v>
      </c>
      <c r="G7" s="19"/>
      <c r="H7" s="34">
        <f t="shared" si="1"/>
        <v>0</v>
      </c>
      <c r="I7" s="19"/>
      <c r="J7" s="34">
        <f t="shared" si="2"/>
        <v>0</v>
      </c>
      <c r="K7" s="19"/>
      <c r="L7" s="34">
        <f t="shared" si="3"/>
        <v>0</v>
      </c>
      <c r="M7" s="19"/>
      <c r="N7" s="34">
        <f t="shared" si="4"/>
        <v>0</v>
      </c>
      <c r="O7" s="19"/>
      <c r="P7" s="34">
        <f t="shared" si="5"/>
        <v>0</v>
      </c>
      <c r="Q7" s="19"/>
      <c r="R7" s="34">
        <f t="shared" si="6"/>
        <v>0</v>
      </c>
      <c r="S7" s="19"/>
      <c r="T7" s="34">
        <f t="shared" si="7"/>
        <v>0</v>
      </c>
      <c r="U7" s="19"/>
      <c r="V7" s="35">
        <f t="shared" si="8"/>
        <v>0</v>
      </c>
    </row>
    <row r="8" spans="1:22" ht="26.25" customHeight="1" x14ac:dyDescent="0.3">
      <c r="A8" s="138"/>
      <c r="B8" s="6" t="s">
        <v>9</v>
      </c>
      <c r="C8" s="3" t="s">
        <v>23</v>
      </c>
      <c r="D8" s="1">
        <v>23.48</v>
      </c>
      <c r="E8" s="19"/>
      <c r="F8" s="34">
        <f t="shared" si="0"/>
        <v>0</v>
      </c>
      <c r="G8" s="19"/>
      <c r="H8" s="34">
        <f t="shared" si="1"/>
        <v>0</v>
      </c>
      <c r="I8" s="19"/>
      <c r="J8" s="34">
        <f t="shared" si="2"/>
        <v>0</v>
      </c>
      <c r="K8" s="19"/>
      <c r="L8" s="34">
        <f t="shared" si="3"/>
        <v>0</v>
      </c>
      <c r="M8" s="19"/>
      <c r="N8" s="34">
        <f t="shared" si="4"/>
        <v>0</v>
      </c>
      <c r="O8" s="19"/>
      <c r="P8" s="34">
        <f t="shared" si="5"/>
        <v>0</v>
      </c>
      <c r="Q8" s="19"/>
      <c r="R8" s="34">
        <f t="shared" si="6"/>
        <v>0</v>
      </c>
      <c r="S8" s="19"/>
      <c r="T8" s="34">
        <f t="shared" si="7"/>
        <v>0</v>
      </c>
      <c r="U8" s="19"/>
      <c r="V8" s="35">
        <f t="shared" si="8"/>
        <v>0</v>
      </c>
    </row>
    <row r="9" spans="1:22" ht="26.25" customHeight="1" x14ac:dyDescent="0.3">
      <c r="A9" s="138"/>
      <c r="B9" s="6" t="s">
        <v>7</v>
      </c>
      <c r="C9" s="3" t="s">
        <v>23</v>
      </c>
      <c r="D9" s="1">
        <v>1.9</v>
      </c>
      <c r="E9" s="19"/>
      <c r="F9" s="34">
        <f t="shared" si="0"/>
        <v>0</v>
      </c>
      <c r="G9" s="19"/>
      <c r="H9" s="34">
        <f t="shared" si="1"/>
        <v>0</v>
      </c>
      <c r="I9" s="19"/>
      <c r="J9" s="34">
        <f t="shared" si="2"/>
        <v>0</v>
      </c>
      <c r="K9" s="19"/>
      <c r="L9" s="34">
        <f t="shared" si="3"/>
        <v>0</v>
      </c>
      <c r="M9" s="19"/>
      <c r="N9" s="34">
        <f t="shared" si="4"/>
        <v>0</v>
      </c>
      <c r="O9" s="19"/>
      <c r="P9" s="34">
        <f t="shared" si="5"/>
        <v>0</v>
      </c>
      <c r="Q9" s="19"/>
      <c r="R9" s="34">
        <f t="shared" si="6"/>
        <v>0</v>
      </c>
      <c r="S9" s="19"/>
      <c r="T9" s="34">
        <f t="shared" si="7"/>
        <v>0</v>
      </c>
      <c r="U9" s="19"/>
      <c r="V9" s="35">
        <f t="shared" si="8"/>
        <v>0</v>
      </c>
    </row>
    <row r="10" spans="1:22" ht="26.25" customHeight="1" thickBot="1" x14ac:dyDescent="0.35">
      <c r="A10" s="139"/>
      <c r="B10" s="5" t="s">
        <v>8</v>
      </c>
      <c r="C10" s="13" t="s">
        <v>23</v>
      </c>
      <c r="D10" s="14">
        <v>2.21</v>
      </c>
      <c r="E10" s="18"/>
      <c r="F10" s="32">
        <f t="shared" si="0"/>
        <v>0</v>
      </c>
      <c r="G10" s="18"/>
      <c r="H10" s="32">
        <f t="shared" si="1"/>
        <v>0</v>
      </c>
      <c r="I10" s="18"/>
      <c r="J10" s="32">
        <f t="shared" si="2"/>
        <v>0</v>
      </c>
      <c r="K10" s="18"/>
      <c r="L10" s="32">
        <f t="shared" si="3"/>
        <v>0</v>
      </c>
      <c r="M10" s="18"/>
      <c r="N10" s="32">
        <f t="shared" si="4"/>
        <v>0</v>
      </c>
      <c r="O10" s="18"/>
      <c r="P10" s="32">
        <f t="shared" si="5"/>
        <v>0</v>
      </c>
      <c r="Q10" s="18"/>
      <c r="R10" s="32">
        <f t="shared" si="6"/>
        <v>0</v>
      </c>
      <c r="S10" s="18"/>
      <c r="T10" s="32">
        <f t="shared" si="7"/>
        <v>0</v>
      </c>
      <c r="U10" s="18"/>
      <c r="V10" s="33">
        <f t="shared" si="8"/>
        <v>0</v>
      </c>
    </row>
    <row r="11" spans="1:22" ht="26.25" customHeight="1" x14ac:dyDescent="0.3">
      <c r="A11" s="135" t="s">
        <v>10</v>
      </c>
      <c r="B11" s="9" t="s">
        <v>19</v>
      </c>
      <c r="C11" s="11" t="s">
        <v>23</v>
      </c>
      <c r="D11" s="12">
        <v>2.65</v>
      </c>
      <c r="E11" s="17"/>
      <c r="F11" s="30">
        <f t="shared" si="0"/>
        <v>0</v>
      </c>
      <c r="G11" s="17"/>
      <c r="H11" s="30">
        <f t="shared" si="1"/>
        <v>0</v>
      </c>
      <c r="I11" s="17"/>
      <c r="J11" s="30">
        <f t="shared" si="2"/>
        <v>0</v>
      </c>
      <c r="K11" s="17"/>
      <c r="L11" s="30">
        <f t="shared" si="3"/>
        <v>0</v>
      </c>
      <c r="M11" s="17"/>
      <c r="N11" s="30">
        <f t="shared" si="4"/>
        <v>0</v>
      </c>
      <c r="O11" s="17"/>
      <c r="P11" s="30">
        <f t="shared" si="5"/>
        <v>0</v>
      </c>
      <c r="Q11" s="17"/>
      <c r="R11" s="30">
        <f t="shared" si="6"/>
        <v>0</v>
      </c>
      <c r="S11" s="17"/>
      <c r="T11" s="30">
        <f t="shared" si="7"/>
        <v>0</v>
      </c>
      <c r="U11" s="17"/>
      <c r="V11" s="31">
        <f t="shared" si="8"/>
        <v>0</v>
      </c>
    </row>
    <row r="12" spans="1:22" ht="26.25" customHeight="1" thickBot="1" x14ac:dyDescent="0.35">
      <c r="A12" s="136"/>
      <c r="B12" s="10" t="s">
        <v>20</v>
      </c>
      <c r="C12" s="13" t="s">
        <v>23</v>
      </c>
      <c r="D12" s="14">
        <v>1.88</v>
      </c>
      <c r="E12" s="18"/>
      <c r="F12" s="32">
        <f t="shared" si="0"/>
        <v>0</v>
      </c>
      <c r="G12" s="18"/>
      <c r="H12" s="32">
        <f t="shared" si="1"/>
        <v>0</v>
      </c>
      <c r="I12" s="18"/>
      <c r="J12" s="32">
        <f t="shared" si="2"/>
        <v>0</v>
      </c>
      <c r="K12" s="18"/>
      <c r="L12" s="32">
        <f t="shared" si="3"/>
        <v>0</v>
      </c>
      <c r="M12" s="18"/>
      <c r="N12" s="32">
        <f t="shared" si="4"/>
        <v>0</v>
      </c>
      <c r="O12" s="18"/>
      <c r="P12" s="32">
        <f t="shared" si="5"/>
        <v>0</v>
      </c>
      <c r="Q12" s="18"/>
      <c r="R12" s="32">
        <f t="shared" si="6"/>
        <v>0</v>
      </c>
      <c r="S12" s="18"/>
      <c r="T12" s="32">
        <f t="shared" si="7"/>
        <v>0</v>
      </c>
      <c r="U12" s="18"/>
      <c r="V12" s="33">
        <f t="shared" si="8"/>
        <v>0</v>
      </c>
    </row>
    <row r="13" spans="1:22" ht="26.25" customHeight="1" x14ac:dyDescent="0.3">
      <c r="A13" s="137" t="s">
        <v>70</v>
      </c>
      <c r="B13" s="4" t="s">
        <v>86</v>
      </c>
      <c r="C13" s="11" t="s">
        <v>23</v>
      </c>
      <c r="D13" s="12">
        <v>4.8</v>
      </c>
      <c r="E13" s="17"/>
      <c r="F13" s="30">
        <f t="shared" si="0"/>
        <v>0</v>
      </c>
      <c r="G13" s="17"/>
      <c r="H13" s="30">
        <f t="shared" si="1"/>
        <v>0</v>
      </c>
      <c r="I13" s="17"/>
      <c r="J13" s="30">
        <f t="shared" si="2"/>
        <v>0</v>
      </c>
      <c r="K13" s="17"/>
      <c r="L13" s="30">
        <f t="shared" si="3"/>
        <v>0</v>
      </c>
      <c r="M13" s="17"/>
      <c r="N13" s="30">
        <f t="shared" si="4"/>
        <v>0</v>
      </c>
      <c r="O13" s="17"/>
      <c r="P13" s="30">
        <f t="shared" si="5"/>
        <v>0</v>
      </c>
      <c r="Q13" s="17"/>
      <c r="R13" s="30">
        <f t="shared" si="6"/>
        <v>0</v>
      </c>
      <c r="S13" s="17"/>
      <c r="T13" s="30">
        <f t="shared" si="7"/>
        <v>0</v>
      </c>
      <c r="U13" s="17"/>
      <c r="V13" s="31">
        <f t="shared" si="8"/>
        <v>0</v>
      </c>
    </row>
    <row r="14" spans="1:22" ht="26.25" customHeight="1" x14ac:dyDescent="0.3">
      <c r="A14" s="138"/>
      <c r="B14" s="6" t="s">
        <v>12</v>
      </c>
      <c r="C14" s="3" t="s">
        <v>23</v>
      </c>
      <c r="D14" s="1">
        <v>2.21</v>
      </c>
      <c r="E14" s="19"/>
      <c r="F14" s="34">
        <f t="shared" si="0"/>
        <v>0</v>
      </c>
      <c r="G14" s="19"/>
      <c r="H14" s="34">
        <f t="shared" si="1"/>
        <v>0</v>
      </c>
      <c r="I14" s="19"/>
      <c r="J14" s="34">
        <f t="shared" si="2"/>
        <v>0</v>
      </c>
      <c r="K14" s="19"/>
      <c r="L14" s="34">
        <f t="shared" si="3"/>
        <v>0</v>
      </c>
      <c r="M14" s="19"/>
      <c r="N14" s="34">
        <f t="shared" si="4"/>
        <v>0</v>
      </c>
      <c r="O14" s="19"/>
      <c r="P14" s="34">
        <f t="shared" si="5"/>
        <v>0</v>
      </c>
      <c r="Q14" s="19"/>
      <c r="R14" s="34">
        <f t="shared" si="6"/>
        <v>0</v>
      </c>
      <c r="S14" s="19"/>
      <c r="T14" s="34">
        <f t="shared" si="7"/>
        <v>0</v>
      </c>
      <c r="U14" s="19"/>
      <c r="V14" s="35">
        <f t="shared" si="8"/>
        <v>0</v>
      </c>
    </row>
    <row r="15" spans="1:22" ht="56.25" customHeight="1" x14ac:dyDescent="0.3">
      <c r="A15" s="138"/>
      <c r="B15" s="6" t="s">
        <v>89</v>
      </c>
      <c r="C15" s="3" t="s">
        <v>24</v>
      </c>
      <c r="D15" s="1">
        <v>0.72</v>
      </c>
      <c r="E15" s="19"/>
      <c r="F15" s="34">
        <f t="shared" si="0"/>
        <v>0</v>
      </c>
      <c r="G15" s="19"/>
      <c r="H15" s="34">
        <f t="shared" si="1"/>
        <v>0</v>
      </c>
      <c r="I15" s="19"/>
      <c r="J15" s="34">
        <f t="shared" si="2"/>
        <v>0</v>
      </c>
      <c r="K15" s="19"/>
      <c r="L15" s="34">
        <f t="shared" si="3"/>
        <v>0</v>
      </c>
      <c r="M15" s="19"/>
      <c r="N15" s="34">
        <f t="shared" si="4"/>
        <v>0</v>
      </c>
      <c r="O15" s="19"/>
      <c r="P15" s="34">
        <f t="shared" si="5"/>
        <v>0</v>
      </c>
      <c r="Q15" s="19"/>
      <c r="R15" s="34">
        <f t="shared" si="6"/>
        <v>0</v>
      </c>
      <c r="S15" s="19"/>
      <c r="T15" s="34">
        <f t="shared" si="7"/>
        <v>0</v>
      </c>
      <c r="U15" s="19"/>
      <c r="V15" s="35">
        <f t="shared" si="8"/>
        <v>0</v>
      </c>
    </row>
    <row r="16" spans="1:22" ht="26.25" customHeight="1" x14ac:dyDescent="0.3">
      <c r="A16" s="138"/>
      <c r="B16" s="7" t="s">
        <v>13</v>
      </c>
      <c r="C16" s="3" t="s">
        <v>24</v>
      </c>
      <c r="D16" s="2">
        <v>0.22</v>
      </c>
      <c r="E16" s="19"/>
      <c r="F16" s="34">
        <f t="shared" si="0"/>
        <v>0</v>
      </c>
      <c r="G16" s="19"/>
      <c r="H16" s="34">
        <f t="shared" si="1"/>
        <v>0</v>
      </c>
      <c r="I16" s="19"/>
      <c r="J16" s="34">
        <f t="shared" si="2"/>
        <v>0</v>
      </c>
      <c r="K16" s="19"/>
      <c r="L16" s="34">
        <f t="shared" si="3"/>
        <v>0</v>
      </c>
      <c r="M16" s="19"/>
      <c r="N16" s="34">
        <f t="shared" si="4"/>
        <v>0</v>
      </c>
      <c r="O16" s="19"/>
      <c r="P16" s="34">
        <f t="shared" si="5"/>
        <v>0</v>
      </c>
      <c r="Q16" s="19"/>
      <c r="R16" s="34">
        <f t="shared" si="6"/>
        <v>0</v>
      </c>
      <c r="S16" s="19"/>
      <c r="T16" s="34">
        <f t="shared" si="7"/>
        <v>0</v>
      </c>
      <c r="U16" s="19"/>
      <c r="V16" s="35">
        <f t="shared" si="8"/>
        <v>0</v>
      </c>
    </row>
    <row r="17" spans="1:22" ht="26.25" customHeight="1" x14ac:dyDescent="0.3">
      <c r="A17" s="138"/>
      <c r="B17" s="6" t="s">
        <v>14</v>
      </c>
      <c r="C17" s="3" t="s">
        <v>23</v>
      </c>
      <c r="D17" s="1">
        <v>1.98</v>
      </c>
      <c r="E17" s="19"/>
      <c r="F17" s="34">
        <f t="shared" si="0"/>
        <v>0</v>
      </c>
      <c r="G17" s="19"/>
      <c r="H17" s="34">
        <f t="shared" si="1"/>
        <v>0</v>
      </c>
      <c r="I17" s="19"/>
      <c r="J17" s="34">
        <f t="shared" si="2"/>
        <v>0</v>
      </c>
      <c r="K17" s="19"/>
      <c r="L17" s="34">
        <f t="shared" si="3"/>
        <v>0</v>
      </c>
      <c r="M17" s="19"/>
      <c r="N17" s="34">
        <f t="shared" si="4"/>
        <v>0</v>
      </c>
      <c r="O17" s="19"/>
      <c r="P17" s="34">
        <f t="shared" si="5"/>
        <v>0</v>
      </c>
      <c r="Q17" s="19"/>
      <c r="R17" s="34">
        <f t="shared" si="6"/>
        <v>0</v>
      </c>
      <c r="S17" s="19"/>
      <c r="T17" s="34">
        <f t="shared" si="7"/>
        <v>0</v>
      </c>
      <c r="U17" s="19"/>
      <c r="V17" s="35">
        <f t="shared" si="8"/>
        <v>0</v>
      </c>
    </row>
    <row r="18" spans="1:22" ht="26.25" customHeight="1" x14ac:dyDescent="0.3">
      <c r="A18" s="138"/>
      <c r="B18" s="7" t="s">
        <v>15</v>
      </c>
      <c r="C18" s="3" t="s">
        <v>23</v>
      </c>
      <c r="D18" s="2">
        <v>19.32</v>
      </c>
      <c r="E18" s="19"/>
      <c r="F18" s="34">
        <f t="shared" si="0"/>
        <v>0</v>
      </c>
      <c r="G18" s="19"/>
      <c r="H18" s="34">
        <f t="shared" si="1"/>
        <v>0</v>
      </c>
      <c r="I18" s="19"/>
      <c r="J18" s="34">
        <f t="shared" si="2"/>
        <v>0</v>
      </c>
      <c r="K18" s="19"/>
      <c r="L18" s="34">
        <f t="shared" si="3"/>
        <v>0</v>
      </c>
      <c r="M18" s="19"/>
      <c r="N18" s="34">
        <f t="shared" si="4"/>
        <v>0</v>
      </c>
      <c r="O18" s="19"/>
      <c r="P18" s="34">
        <f t="shared" si="5"/>
        <v>0</v>
      </c>
      <c r="Q18" s="19"/>
      <c r="R18" s="34">
        <f t="shared" si="6"/>
        <v>0</v>
      </c>
      <c r="S18" s="19"/>
      <c r="T18" s="34">
        <f t="shared" si="7"/>
        <v>0</v>
      </c>
      <c r="U18" s="19"/>
      <c r="V18" s="35">
        <f t="shared" si="8"/>
        <v>0</v>
      </c>
    </row>
    <row r="19" spans="1:22" ht="26.25" customHeight="1" thickBot="1" x14ac:dyDescent="0.35">
      <c r="A19" s="139"/>
      <c r="B19" s="8" t="s">
        <v>16</v>
      </c>
      <c r="C19" s="13" t="s">
        <v>23</v>
      </c>
      <c r="D19" s="15">
        <v>5</v>
      </c>
      <c r="E19" s="18"/>
      <c r="F19" s="32">
        <f t="shared" si="0"/>
        <v>0</v>
      </c>
      <c r="G19" s="18"/>
      <c r="H19" s="32">
        <f t="shared" si="1"/>
        <v>0</v>
      </c>
      <c r="I19" s="18"/>
      <c r="J19" s="32">
        <f t="shared" si="2"/>
        <v>0</v>
      </c>
      <c r="K19" s="18"/>
      <c r="L19" s="32">
        <f t="shared" si="3"/>
        <v>0</v>
      </c>
      <c r="M19" s="18"/>
      <c r="N19" s="32">
        <f t="shared" si="4"/>
        <v>0</v>
      </c>
      <c r="O19" s="18"/>
      <c r="P19" s="32">
        <f t="shared" si="5"/>
        <v>0</v>
      </c>
      <c r="Q19" s="18"/>
      <c r="R19" s="32">
        <f t="shared" si="6"/>
        <v>0</v>
      </c>
      <c r="S19" s="18"/>
      <c r="T19" s="32">
        <f t="shared" si="7"/>
        <v>0</v>
      </c>
      <c r="U19" s="18"/>
      <c r="V19" s="33">
        <f t="shared" si="8"/>
        <v>0</v>
      </c>
    </row>
    <row r="20" spans="1:22" ht="26.25" customHeight="1" x14ac:dyDescent="0.3">
      <c r="A20" s="140" t="s">
        <v>17</v>
      </c>
      <c r="B20" s="9" t="s">
        <v>28</v>
      </c>
      <c r="C20" s="11" t="s">
        <v>23</v>
      </c>
      <c r="D20" s="16">
        <v>4.51</v>
      </c>
      <c r="E20" s="17"/>
      <c r="F20" s="30">
        <f t="shared" si="0"/>
        <v>0</v>
      </c>
      <c r="G20" s="17"/>
      <c r="H20" s="30">
        <f t="shared" si="1"/>
        <v>0</v>
      </c>
      <c r="I20" s="17"/>
      <c r="J20" s="30">
        <f t="shared" si="2"/>
        <v>0</v>
      </c>
      <c r="K20" s="17"/>
      <c r="L20" s="30">
        <f t="shared" si="3"/>
        <v>0</v>
      </c>
      <c r="M20" s="17"/>
      <c r="N20" s="30">
        <f t="shared" si="4"/>
        <v>0</v>
      </c>
      <c r="O20" s="17"/>
      <c r="P20" s="30">
        <f t="shared" si="5"/>
        <v>0</v>
      </c>
      <c r="Q20" s="17"/>
      <c r="R20" s="30">
        <f t="shared" si="6"/>
        <v>0</v>
      </c>
      <c r="S20" s="17"/>
      <c r="T20" s="30">
        <f t="shared" si="7"/>
        <v>0</v>
      </c>
      <c r="U20" s="17"/>
      <c r="V20" s="31">
        <f t="shared" si="8"/>
        <v>0</v>
      </c>
    </row>
    <row r="21" spans="1:22" ht="26.25" customHeight="1" thickBot="1" x14ac:dyDescent="0.35">
      <c r="A21" s="141"/>
      <c r="B21" s="10" t="s">
        <v>18</v>
      </c>
      <c r="C21" s="13" t="s">
        <v>23</v>
      </c>
      <c r="D21" s="15">
        <v>0.91</v>
      </c>
      <c r="E21" s="18"/>
      <c r="F21" s="32">
        <f t="shared" si="0"/>
        <v>0</v>
      </c>
      <c r="G21" s="18"/>
      <c r="H21" s="32">
        <f>D21*G21</f>
        <v>0</v>
      </c>
      <c r="I21" s="18"/>
      <c r="J21" s="32">
        <f t="shared" si="2"/>
        <v>0</v>
      </c>
      <c r="K21" s="18"/>
      <c r="L21" s="32">
        <f t="shared" si="3"/>
        <v>0</v>
      </c>
      <c r="M21" s="18"/>
      <c r="N21" s="32">
        <f t="shared" si="4"/>
        <v>0</v>
      </c>
      <c r="O21" s="18"/>
      <c r="P21" s="32">
        <f t="shared" si="5"/>
        <v>0</v>
      </c>
      <c r="Q21" s="18"/>
      <c r="R21" s="32">
        <f t="shared" si="6"/>
        <v>0</v>
      </c>
      <c r="S21" s="18"/>
      <c r="T21" s="32">
        <f t="shared" si="7"/>
        <v>0</v>
      </c>
      <c r="U21" s="18"/>
      <c r="V21" s="33">
        <f t="shared" si="8"/>
        <v>0</v>
      </c>
    </row>
    <row r="22" spans="1:22" ht="15.6" x14ac:dyDescent="0.3">
      <c r="D22" s="36" t="s">
        <v>69</v>
      </c>
      <c r="F22" s="37">
        <f>SUM(F3:F21)</f>
        <v>0</v>
      </c>
      <c r="G22" s="37"/>
      <c r="H22" s="37">
        <f>SUM(H3:H21)</f>
        <v>0</v>
      </c>
      <c r="I22" s="37"/>
      <c r="J22" s="37">
        <f>SUM(J3:J21)</f>
        <v>0</v>
      </c>
      <c r="K22" s="37"/>
      <c r="L22" s="37">
        <f>SUM(L3:L21)</f>
        <v>0</v>
      </c>
      <c r="M22" s="37"/>
      <c r="N22" s="37">
        <f>SUM(N3:N21)</f>
        <v>0</v>
      </c>
      <c r="O22" s="37"/>
      <c r="P22" s="37">
        <f>SUM(P3:P21)</f>
        <v>0</v>
      </c>
      <c r="Q22" s="37"/>
      <c r="R22" s="37">
        <f>SUM(R3:R21)</f>
        <v>0</v>
      </c>
      <c r="S22" s="37"/>
      <c r="T22" s="37">
        <f>SUM(T3:T21)</f>
        <v>0</v>
      </c>
      <c r="U22" s="37"/>
      <c r="V22" s="37">
        <f>SUM(V3:V21)</f>
        <v>0</v>
      </c>
    </row>
    <row r="23" spans="1:22" ht="15.6" x14ac:dyDescent="0.3">
      <c r="B23" s="38" t="s">
        <v>55</v>
      </c>
      <c r="C23" s="38">
        <f>SUM(F22:V22)</f>
        <v>0</v>
      </c>
      <c r="F23" s="39" t="e">
        <f>SUM(F22/E4)</f>
        <v>#DIV/0!</v>
      </c>
      <c r="H23" s="39" t="e">
        <f>SUM(H22/G4)</f>
        <v>#DIV/0!</v>
      </c>
      <c r="J23" s="39" t="e">
        <f>SUM(J22/I4)</f>
        <v>#DIV/0!</v>
      </c>
      <c r="L23" s="39" t="e">
        <f>SUM(L22/K4)</f>
        <v>#DIV/0!</v>
      </c>
      <c r="N23" s="39" t="e">
        <f>SUM(N22/M4)</f>
        <v>#DIV/0!</v>
      </c>
      <c r="P23" s="39" t="e">
        <f>SUM(P22/O4)</f>
        <v>#DIV/0!</v>
      </c>
      <c r="R23" s="39" t="e">
        <f>SUM(R22/Q4)</f>
        <v>#DIV/0!</v>
      </c>
      <c r="T23" s="39" t="e">
        <f>SUM(T22/S4)</f>
        <v>#DIV/0!</v>
      </c>
      <c r="V23" s="39" t="e">
        <f>SUM(V22/U4)</f>
        <v>#DIV/0!</v>
      </c>
    </row>
  </sheetData>
  <mergeCells count="16">
    <mergeCell ref="A1:C1"/>
    <mergeCell ref="S1:T1"/>
    <mergeCell ref="U1:V1"/>
    <mergeCell ref="D1:D2"/>
    <mergeCell ref="G1:H1"/>
    <mergeCell ref="I1:J1"/>
    <mergeCell ref="K1:L1"/>
    <mergeCell ref="M1:N1"/>
    <mergeCell ref="O1:P1"/>
    <mergeCell ref="Q1:R1"/>
    <mergeCell ref="E1:F1"/>
    <mergeCell ref="A3:A4"/>
    <mergeCell ref="A5:A10"/>
    <mergeCell ref="A20:A21"/>
    <mergeCell ref="A13:A19"/>
    <mergeCell ref="A11:A12"/>
  </mergeCells>
  <pageMargins left="0.19685039370078741" right="0.19685039370078741" top="0.39370078740157483" bottom="0.19685039370078741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5" workbookViewId="0">
      <selection activeCell="F3" sqref="F3"/>
    </sheetView>
  </sheetViews>
  <sheetFormatPr baseColWidth="10" defaultColWidth="11.44140625" defaultRowHeight="14.4" x14ac:dyDescent="0.3"/>
  <cols>
    <col min="1" max="1" width="19.6640625" style="41" customWidth="1"/>
    <col min="2" max="9" width="12.5546875" style="41" customWidth="1"/>
    <col min="10" max="16384" width="11.44140625" style="41"/>
  </cols>
  <sheetData>
    <row r="1" spans="1:9" ht="21" x14ac:dyDescent="0.3">
      <c r="A1" s="40" t="s">
        <v>67</v>
      </c>
      <c r="E1" s="145" t="str">
        <f>'Haies - barème'!A2</f>
        <v>NOM EXPLOITATION</v>
      </c>
      <c r="F1" s="145"/>
      <c r="G1" s="145"/>
      <c r="H1" s="145"/>
      <c r="I1" s="145"/>
    </row>
    <row r="3" spans="1:9" s="40" customFormat="1" x14ac:dyDescent="0.3">
      <c r="A3" s="40" t="s">
        <v>56</v>
      </c>
    </row>
    <row r="5" spans="1:9" s="43" customFormat="1" ht="57.6" x14ac:dyDescent="0.3">
      <c r="A5" s="42" t="s">
        <v>61</v>
      </c>
      <c r="B5" s="42" t="s">
        <v>57</v>
      </c>
      <c r="C5" s="42" t="s">
        <v>68</v>
      </c>
      <c r="D5" s="42" t="s">
        <v>58</v>
      </c>
      <c r="E5" s="42" t="s">
        <v>62</v>
      </c>
      <c r="F5" s="42" t="s">
        <v>59</v>
      </c>
      <c r="G5" s="42" t="s">
        <v>63</v>
      </c>
      <c r="H5" s="42" t="s">
        <v>60</v>
      </c>
    </row>
    <row r="6" spans="1:9" x14ac:dyDescent="0.3">
      <c r="A6" s="44"/>
      <c r="B6" s="44"/>
      <c r="C6" s="44"/>
      <c r="D6" s="44"/>
      <c r="E6" s="44"/>
      <c r="F6" s="44"/>
      <c r="G6" s="44"/>
      <c r="H6" s="44"/>
    </row>
    <row r="7" spans="1:9" x14ac:dyDescent="0.3">
      <c r="A7" s="44"/>
      <c r="B7" s="44"/>
      <c r="C7" s="44"/>
      <c r="D7" s="44"/>
      <c r="E7" s="44"/>
      <c r="F7" s="44"/>
      <c r="G7" s="44"/>
      <c r="H7" s="44"/>
    </row>
    <row r="8" spans="1:9" x14ac:dyDescent="0.3">
      <c r="A8" s="44"/>
      <c r="B8" s="44"/>
      <c r="C8" s="44"/>
      <c r="D8" s="44"/>
      <c r="E8" s="44"/>
      <c r="F8" s="44"/>
      <c r="G8" s="44"/>
      <c r="H8" s="44"/>
    </row>
    <row r="9" spans="1:9" x14ac:dyDescent="0.3">
      <c r="A9" s="44"/>
      <c r="B9" s="44"/>
      <c r="C9" s="44"/>
      <c r="D9" s="44"/>
      <c r="E9" s="44"/>
      <c r="F9" s="44"/>
      <c r="G9" s="44"/>
      <c r="H9" s="44"/>
    </row>
    <row r="10" spans="1:9" x14ac:dyDescent="0.3">
      <c r="A10" s="44"/>
      <c r="B10" s="44"/>
      <c r="C10" s="44"/>
      <c r="D10" s="44"/>
      <c r="E10" s="44"/>
      <c r="F10" s="44"/>
      <c r="G10" s="44"/>
      <c r="H10" s="44"/>
    </row>
    <row r="11" spans="1:9" x14ac:dyDescent="0.3">
      <c r="A11" s="44"/>
      <c r="B11" s="44"/>
      <c r="C11" s="44"/>
      <c r="D11" s="44"/>
      <c r="E11" s="44"/>
      <c r="F11" s="44"/>
      <c r="G11" s="44"/>
      <c r="H11" s="44"/>
    </row>
    <row r="12" spans="1:9" x14ac:dyDescent="0.3">
      <c r="A12" s="44"/>
      <c r="B12" s="44"/>
      <c r="C12" s="44"/>
      <c r="D12" s="44"/>
      <c r="E12" s="44"/>
      <c r="F12" s="44"/>
      <c r="G12" s="44"/>
      <c r="H12" s="44"/>
    </row>
    <row r="13" spans="1:9" x14ac:dyDescent="0.3">
      <c r="A13" s="41" t="s">
        <v>69</v>
      </c>
      <c r="G13" s="41">
        <f>SUM(G6:G12)</f>
        <v>0</v>
      </c>
    </row>
    <row r="15" spans="1:9" s="40" customFormat="1" x14ac:dyDescent="0.3">
      <c r="A15" s="40" t="s">
        <v>64</v>
      </c>
    </row>
    <row r="17" spans="1:9" s="43" customFormat="1" ht="57.6" x14ac:dyDescent="0.3">
      <c r="A17" s="42" t="s">
        <v>61</v>
      </c>
      <c r="B17" s="42" t="s">
        <v>57</v>
      </c>
      <c r="C17" s="42" t="s">
        <v>68</v>
      </c>
      <c r="D17" s="42" t="s">
        <v>58</v>
      </c>
      <c r="E17" s="42" t="s">
        <v>65</v>
      </c>
      <c r="F17" s="42" t="s">
        <v>62</v>
      </c>
      <c r="G17" s="42" t="s">
        <v>59</v>
      </c>
      <c r="H17" s="42" t="s">
        <v>63</v>
      </c>
      <c r="I17" s="42" t="s">
        <v>60</v>
      </c>
    </row>
    <row r="18" spans="1:9" x14ac:dyDescent="0.3">
      <c r="A18" s="44"/>
      <c r="B18" s="44"/>
      <c r="C18" s="44"/>
      <c r="D18" s="44"/>
      <c r="E18" s="44"/>
      <c r="F18" s="44"/>
      <c r="G18" s="44"/>
      <c r="H18" s="44"/>
      <c r="I18" s="44"/>
    </row>
    <row r="19" spans="1:9" x14ac:dyDescent="0.3">
      <c r="A19" s="44"/>
      <c r="B19" s="44"/>
      <c r="C19" s="44"/>
      <c r="D19" s="44"/>
      <c r="E19" s="44"/>
      <c r="F19" s="44"/>
      <c r="G19" s="44"/>
      <c r="H19" s="44"/>
      <c r="I19" s="44"/>
    </row>
    <row r="20" spans="1:9" x14ac:dyDescent="0.3">
      <c r="A20" s="44"/>
      <c r="B20" s="44"/>
      <c r="C20" s="44"/>
      <c r="D20" s="44"/>
      <c r="E20" s="44"/>
      <c r="F20" s="44"/>
      <c r="G20" s="44"/>
      <c r="H20" s="44"/>
      <c r="I20" s="44"/>
    </row>
    <row r="21" spans="1:9" x14ac:dyDescent="0.3">
      <c r="A21" s="44"/>
      <c r="B21" s="44"/>
      <c r="C21" s="44"/>
      <c r="D21" s="44"/>
      <c r="E21" s="44"/>
      <c r="F21" s="44"/>
      <c r="G21" s="44"/>
      <c r="H21" s="44"/>
      <c r="I21" s="44"/>
    </row>
    <row r="22" spans="1:9" x14ac:dyDescent="0.3">
      <c r="A22" s="44"/>
      <c r="B22" s="44"/>
      <c r="C22" s="44"/>
      <c r="D22" s="44"/>
      <c r="E22" s="44"/>
      <c r="F22" s="44"/>
      <c r="G22" s="44"/>
      <c r="H22" s="44"/>
      <c r="I22" s="44"/>
    </row>
    <row r="23" spans="1:9" x14ac:dyDescent="0.3">
      <c r="A23" s="44"/>
      <c r="B23" s="44"/>
      <c r="C23" s="44"/>
      <c r="D23" s="44"/>
      <c r="E23" s="44"/>
      <c r="F23" s="44"/>
      <c r="G23" s="44"/>
      <c r="H23" s="44"/>
      <c r="I23" s="44"/>
    </row>
    <row r="24" spans="1:9" x14ac:dyDescent="0.3">
      <c r="A24" s="44"/>
      <c r="B24" s="44"/>
      <c r="C24" s="44"/>
      <c r="D24" s="44"/>
      <c r="E24" s="44"/>
      <c r="F24" s="44"/>
      <c r="G24" s="44"/>
      <c r="H24" s="44"/>
      <c r="I24" s="44"/>
    </row>
    <row r="25" spans="1:9" x14ac:dyDescent="0.3">
      <c r="A25" s="41" t="s">
        <v>69</v>
      </c>
      <c r="H25" s="41">
        <f>SUM(H18:H24)</f>
        <v>0</v>
      </c>
    </row>
    <row r="27" spans="1:9" s="40" customFormat="1" x14ac:dyDescent="0.3">
      <c r="A27" s="40" t="s">
        <v>66</v>
      </c>
    </row>
    <row r="29" spans="1:9" s="43" customFormat="1" ht="57.6" x14ac:dyDescent="0.3">
      <c r="A29" s="42" t="s">
        <v>61</v>
      </c>
      <c r="B29" s="42" t="s">
        <v>57</v>
      </c>
      <c r="C29" s="42" t="s">
        <v>62</v>
      </c>
      <c r="D29" s="42" t="s">
        <v>59</v>
      </c>
      <c r="E29" s="42" t="s">
        <v>63</v>
      </c>
      <c r="F29" s="42" t="s">
        <v>60</v>
      </c>
    </row>
    <row r="30" spans="1:9" x14ac:dyDescent="0.3">
      <c r="A30" s="44"/>
      <c r="B30" s="44"/>
      <c r="C30" s="44"/>
      <c r="D30" s="44"/>
      <c r="E30" s="44"/>
      <c r="F30" s="44"/>
    </row>
    <row r="31" spans="1:9" x14ac:dyDescent="0.3">
      <c r="A31" s="44"/>
      <c r="B31" s="44"/>
      <c r="C31" s="44"/>
      <c r="D31" s="44"/>
      <c r="E31" s="44"/>
      <c r="F31" s="44"/>
    </row>
    <row r="32" spans="1:9" x14ac:dyDescent="0.3">
      <c r="A32" s="44"/>
      <c r="B32" s="44"/>
      <c r="C32" s="44"/>
      <c r="D32" s="44"/>
      <c r="E32" s="44"/>
      <c r="F32" s="44"/>
    </row>
    <row r="33" spans="1:6" x14ac:dyDescent="0.3">
      <c r="A33" s="44"/>
      <c r="B33" s="44"/>
      <c r="C33" s="44"/>
      <c r="D33" s="44"/>
      <c r="E33" s="44"/>
      <c r="F33" s="44"/>
    </row>
    <row r="34" spans="1:6" x14ac:dyDescent="0.3">
      <c r="A34" s="44"/>
      <c r="B34" s="44"/>
      <c r="C34" s="44"/>
      <c r="D34" s="44"/>
      <c r="E34" s="44"/>
      <c r="F34" s="44"/>
    </row>
    <row r="35" spans="1:6" x14ac:dyDescent="0.3">
      <c r="A35" s="44"/>
      <c r="B35" s="44"/>
      <c r="C35" s="44"/>
      <c r="D35" s="44"/>
      <c r="E35" s="44"/>
      <c r="F35" s="44"/>
    </row>
    <row r="36" spans="1:6" x14ac:dyDescent="0.3">
      <c r="A36" s="44"/>
      <c r="B36" s="44"/>
      <c r="C36" s="44"/>
      <c r="D36" s="44"/>
      <c r="E36" s="44"/>
      <c r="F36" s="44"/>
    </row>
    <row r="37" spans="1:6" x14ac:dyDescent="0.3">
      <c r="A37" s="41" t="s">
        <v>69</v>
      </c>
      <c r="E37" s="41">
        <f>SUM(E30:E36)</f>
        <v>0</v>
      </c>
    </row>
  </sheetData>
  <mergeCells count="1">
    <mergeCell ref="E1:I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Haies - barème</vt:lpstr>
      <vt:lpstr>Alignements arbres - barème</vt:lpstr>
      <vt:lpstr>Devis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Tableur complété et corrigé par Christophe SOTTEAU - AGROECO EXPERT en mai 2024</dc:description>
  <cp:lastModifiedBy/>
  <dcterms:created xsi:type="dcterms:W3CDTF">2015-06-05T18:19:34Z</dcterms:created>
  <dcterms:modified xsi:type="dcterms:W3CDTF">2024-08-05T11:20:08Z</dcterms:modified>
</cp:coreProperties>
</file>