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3.xml" ContentType="application/vnd.openxmlformats-officedocument.drawingml.chartshapes+xml"/>
  <Override PartName="/xl/charts/chart8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9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0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1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2.xml" ContentType="application/vnd.openxmlformats-officedocument.drawingml.chart+xml"/>
  <Override PartName="/xl/drawings/drawing2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SRISE\08 - Publications\02 - Diffusion internet\Chrono 2024\06_juin\"/>
    </mc:Choice>
  </mc:AlternateContent>
  <bookViews>
    <workbookView xWindow="0" yWindow="0" windowWidth="17970" windowHeight="6570"/>
  </bookViews>
  <sheets>
    <sheet name="Cadrage" sheetId="9" r:id="rId1"/>
    <sheet name="Orientation technico-économique" sheetId="8" r:id="rId2"/>
    <sheet name="Répartition régionale" sheetId="7" r:id="rId3"/>
    <sheet name="Statut" sheetId="6" r:id="rId4"/>
    <sheet name="Foncier" sheetId="1" r:id="rId5"/>
    <sheet name="Main d'oeuvre" sheetId="10" r:id="rId6"/>
    <sheet name="Vinification" sheetId="2" r:id="rId7"/>
    <sheet name="Circuits courts" sheetId="11" r:id="rId8"/>
    <sheet name="Signes de qualité" sheetId="4" r:id="rId9"/>
    <sheet name="Agriculture biologique" sheetId="3" r:id="rId10"/>
    <sheet name="Devenir" sheetId="12" r:id="rId11"/>
    <sheet name="Analyse territoires" sheetId="5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2" l="1"/>
  <c r="C9" i="8" l="1"/>
  <c r="D9" i="8"/>
  <c r="E9" i="8"/>
  <c r="B9" i="8"/>
  <c r="C20" i="5" l="1"/>
  <c r="B20" i="5"/>
  <c r="E6" i="3" l="1"/>
  <c r="E7" i="3"/>
  <c r="E8" i="3"/>
  <c r="E5" i="3"/>
  <c r="D6" i="3"/>
  <c r="D7" i="3"/>
  <c r="D8" i="3"/>
  <c r="D5" i="3"/>
  <c r="C9" i="3"/>
  <c r="B9" i="3"/>
  <c r="D9" i="3" s="1"/>
</calcChain>
</file>

<file path=xl/sharedStrings.xml><?xml version="1.0" encoding="utf-8"?>
<sst xmlns="http://schemas.openxmlformats.org/spreadsheetml/2006/main" count="228" uniqueCount="161">
  <si>
    <t>Centre-Val de Loire 2020</t>
  </si>
  <si>
    <t>Centre-Val de Loire 2010</t>
  </si>
  <si>
    <t>France 2020</t>
  </si>
  <si>
    <t>Propriété (individuelle)</t>
  </si>
  <si>
    <t>Fermage (individuel)</t>
  </si>
  <si>
    <t>Métayage ou autre faire valoir (individuel)</t>
  </si>
  <si>
    <t>Propriété (entreprise)</t>
  </si>
  <si>
    <t>Mise à dispo par associés propriétaires ou locataires (entreprise)</t>
  </si>
  <si>
    <t>Mise à dispo par associés propriétaires (entreprise)</t>
  </si>
  <si>
    <t>Mise à dispo par associés locataires (entreprise)</t>
  </si>
  <si>
    <t>Fermage auprès d'un tiers (entreprise)</t>
  </si>
  <si>
    <t>Métayage ou autre faire valoir (entreprise)</t>
  </si>
  <si>
    <t>ha</t>
  </si>
  <si>
    <t>Nombre d'exploitations vinifiant au domaine</t>
  </si>
  <si>
    <t>s</t>
  </si>
  <si>
    <t>Cher</t>
  </si>
  <si>
    <t>Indre</t>
  </si>
  <si>
    <t>Indre-et-Loire</t>
  </si>
  <si>
    <t>Loir-et-Cher</t>
  </si>
  <si>
    <t>Loiret</t>
  </si>
  <si>
    <t>Nombre d'exploitations</t>
  </si>
  <si>
    <t>Part des exploitations avec viticulture</t>
  </si>
  <si>
    <t>surface en vigne Bio</t>
  </si>
  <si>
    <t>surface en vigne totale</t>
  </si>
  <si>
    <t>Centre-Val de Loire</t>
  </si>
  <si>
    <t>Part du bio dans le territoire</t>
  </si>
  <si>
    <t>Part du terrioire dans la viticulture bio de la région</t>
  </si>
  <si>
    <t>Démarche de qualité</t>
  </si>
  <si>
    <t>dont AOP</t>
  </si>
  <si>
    <t>dont IGP</t>
  </si>
  <si>
    <t>Eure-et-Loir</t>
  </si>
  <si>
    <t>France</t>
  </si>
  <si>
    <t>Champs des exploitations ayant des vignes à raisin de cuve</t>
  </si>
  <si>
    <t>Source : Agreste, recensement agricole 2020</t>
  </si>
  <si>
    <t>Exploitations individuelles</t>
  </si>
  <si>
    <t>Exploitations sous statut juridique</t>
  </si>
  <si>
    <t>Source : Agreste, recensements agricoles 2010 et 2020</t>
  </si>
  <si>
    <t>Répartition des surfaces en viticulture bio ou en conversion en 2020</t>
  </si>
  <si>
    <t>Répartition des modes de faire-valoir des exploitations ayant des vignes</t>
  </si>
  <si>
    <t>Terroir</t>
  </si>
  <si>
    <t>Chinon-Bourgueil</t>
  </si>
  <si>
    <t>Sancerre-Menetou</t>
  </si>
  <si>
    <t>secret</t>
  </si>
  <si>
    <t>Exploitations ayant des vignes</t>
  </si>
  <si>
    <t>Exploitations sans vignes</t>
  </si>
  <si>
    <t>UGB Bovins</t>
  </si>
  <si>
    <t>UGB Caprins</t>
  </si>
  <si>
    <t>UGB Ovins</t>
  </si>
  <si>
    <t>ETP Total hors prestation par exploitation</t>
  </si>
  <si>
    <t>ETP des chefs d'exploitation par exploitation</t>
  </si>
  <si>
    <t>ETP main d'oeuvre occasionnelle par exploitation</t>
  </si>
  <si>
    <t>ETP main d'œuvre familiale par exploitation</t>
  </si>
  <si>
    <t>ETP main d'oeuvre salariée non familiale par exploitation</t>
  </si>
  <si>
    <t>Age moyen des chefs et co-exploitants</t>
  </si>
  <si>
    <t>PBS moyenne par ha</t>
  </si>
  <si>
    <t>Part d'exploitations specialisées en viticulture (%)</t>
  </si>
  <si>
    <t>Part des femmes cheffes d'exploitation (%)</t>
  </si>
  <si>
    <t>Part des chefs et co-exploitants de moins de 40 ans (%)</t>
  </si>
  <si>
    <t>Part des femmes parmi les moins de 40 ans (%)</t>
  </si>
  <si>
    <t>Part des chefs et co-exploitants de plus de 60 ans (%)</t>
  </si>
  <si>
    <t>Part des micros-exploitations (moins de 25 000 € de PBS) (%)</t>
  </si>
  <si>
    <t>Part des petites exploitations (25 000 à moins de 100 000 € de PBS) (%)</t>
  </si>
  <si>
    <t>Part des moyennes exploitations (100 000 à moins de 250 000 € de PBS) (%)</t>
  </si>
  <si>
    <t>Part des grandes exploitations (250 000 € de PBS et plus) (%)</t>
  </si>
  <si>
    <t>Part de la vigne bio / vigne totale (%)</t>
  </si>
  <si>
    <t>Part de la vigne dans la SAU totale (%)</t>
  </si>
  <si>
    <t>Part des AOP dans les surfaces en vigne (%)</t>
  </si>
  <si>
    <t>Part des IGP dans les surfaces en vigne (%)</t>
  </si>
  <si>
    <t>Part des sans IG dans les surfaces en vigne (%)</t>
  </si>
  <si>
    <t>Part de l'eau de vie dans les surfaces en vigne (%)</t>
  </si>
  <si>
    <t>Part des céréales et oléoprotéagineux dans la surface totale (%)</t>
  </si>
  <si>
    <t>Part des fourrages dans la surface totale (%)</t>
  </si>
  <si>
    <t>dont part des surfaces toujours en herbe (%)</t>
  </si>
  <si>
    <t>Part des légumes dans la surface totale (%)</t>
  </si>
  <si>
    <t>Part des fruits dans la surface totale (%)</t>
  </si>
  <si>
    <t>Part des autres surfaces dans la surface totale (%)</t>
  </si>
  <si>
    <t>PBS moyenne (€ par exploitation)</t>
  </si>
  <si>
    <t>Surface agricole utilisée (ha)</t>
  </si>
  <si>
    <t>dont surface en vigne (ha)</t>
  </si>
  <si>
    <t>dont surface en vigne bio (ha)</t>
  </si>
  <si>
    <t>dont surface moyenne en vigne (ha par exploitation)</t>
  </si>
  <si>
    <t>Surface moyenne par exploitation (ha par exploitation)</t>
  </si>
  <si>
    <t>Total</t>
  </si>
  <si>
    <t>Territoire</t>
  </si>
  <si>
    <t>dont spécialisés viticulture</t>
  </si>
  <si>
    <t>dont COP (ha)</t>
  </si>
  <si>
    <t>dont prairies (ha)</t>
  </si>
  <si>
    <t>Exploitations spécialisées en grandes cultures</t>
  </si>
  <si>
    <t>Exploitations spécialisées en viticulture</t>
  </si>
  <si>
    <t>Exploitations spécialisées en cultures fruitières ou autres cultures permanentes</t>
  </si>
  <si>
    <t>Exploitations de polyculture et/ou polyélevage</t>
  </si>
  <si>
    <t>Auvergne-Rhône-Alpes</t>
  </si>
  <si>
    <t>Bourgogne-Franche-Comté</t>
  </si>
  <si>
    <t>Corse</t>
  </si>
  <si>
    <t>Hauts-de-France</t>
  </si>
  <si>
    <t>Île-de-France</t>
  </si>
  <si>
    <t>Nouvelle Aquitaine</t>
  </si>
  <si>
    <t>Occitanie</t>
  </si>
  <si>
    <t>Pays de la Loire</t>
  </si>
  <si>
    <t>Provence-Alpes-Côte d'Azur</t>
  </si>
  <si>
    <t>Répartition par région des exploitations viticoles</t>
  </si>
  <si>
    <t>Grand Est</t>
  </si>
  <si>
    <t>Données de cadrage des exploitations viticoles</t>
  </si>
  <si>
    <t>Sources : Agreste, recensements agricoles 2010 et 2020</t>
  </si>
  <si>
    <t>Evolution de l'orientation technico-économique des exploitations viticoles</t>
  </si>
  <si>
    <t>Part du nombre d'exploitations viticoles</t>
  </si>
  <si>
    <t xml:space="preserve">Exploitant individuel </t>
  </si>
  <si>
    <t>GAEC</t>
  </si>
  <si>
    <t>EARL</t>
  </si>
  <si>
    <t>Autres personnes morales (SCEA, SA, SARL, SAS...)</t>
  </si>
  <si>
    <t>Exploitations viticoles</t>
  </si>
  <si>
    <t>Toutes exploitations</t>
  </si>
  <si>
    <t>Part des exploitations ayant de la viticulture sur l'ensemble des exploitations en 2020</t>
  </si>
  <si>
    <t>Ayant de
la viticulture</t>
  </si>
  <si>
    <t>%</t>
  </si>
  <si>
    <t>Bretagne</t>
  </si>
  <si>
    <t>Normandie</t>
  </si>
  <si>
    <t>Ile de France</t>
  </si>
  <si>
    <t>Hauts de France</t>
  </si>
  <si>
    <t>Centre Val de Loire</t>
  </si>
  <si>
    <t>Auvergne Rhone Alpes</t>
  </si>
  <si>
    <t>Bourgogne Franche Comté</t>
  </si>
  <si>
    <t>Provence Alpes Côte d'Azur</t>
  </si>
  <si>
    <t>France métropolitaine</t>
  </si>
  <si>
    <t>Toutes exploitations France 2020</t>
  </si>
  <si>
    <t>Toutes exploitations CVL 2020</t>
  </si>
  <si>
    <t>en-ayant viticulture France 2020</t>
  </si>
  <si>
    <t>en-ayant viticulture CVL 2020</t>
  </si>
  <si>
    <t>en-ayant viticulture CVL 2010</t>
  </si>
  <si>
    <t>Main d'oeuvre des chefs et co-exploitants</t>
  </si>
  <si>
    <t>Main d'oeuvre familiale permanente salariée</t>
  </si>
  <si>
    <t>Main d'oeuvre familiale permanente non salariée</t>
  </si>
  <si>
    <t>Main d'oeuvre non familiale permanente</t>
  </si>
  <si>
    <t>Main d'oeuvre non permanente</t>
  </si>
  <si>
    <t>Typologie de la main d'œuvre dans les exploitations viticoles en 2020 et 2010</t>
  </si>
  <si>
    <t>Part des exploitations viticoles vendant en circuit court</t>
  </si>
  <si>
    <t>Part des exploitations engagées dans des démarches de qualité</t>
  </si>
  <si>
    <t>Sources : Agreste, recensement agricole 2020</t>
  </si>
  <si>
    <t>Autres spécialisations</t>
  </si>
  <si>
    <t>Répartition des exploitations par statut en Centre-Val de Loire</t>
  </si>
  <si>
    <t>Champs des exploitations du Centre-Val de Loire</t>
  </si>
  <si>
    <t>Champs des exploitations ayant des vignes à raisin de cuve en Centre-Val de Loire</t>
  </si>
  <si>
    <t>Cher, avec vinification</t>
  </si>
  <si>
    <t>Cher, sans vinification</t>
  </si>
  <si>
    <t>Indre, avec vinification</t>
  </si>
  <si>
    <t>Indre, sans vinification</t>
  </si>
  <si>
    <t>Indre-et-Loire, avec vinification</t>
  </si>
  <si>
    <t>Indre-et-Loire, sans vinification</t>
  </si>
  <si>
    <t>Loir-et-Cher, avec vinification</t>
  </si>
  <si>
    <t>Loir-et-Cher, sans vinification</t>
  </si>
  <si>
    <t>Loiret, avec vinification</t>
  </si>
  <si>
    <t>Loiret, sans vinification</t>
  </si>
  <si>
    <t>Part pour exploitations ayant de la viticulture en Centre-Val de Loire</t>
  </si>
  <si>
    <t>Part pour ensemble des exploitations en Centre-Val de Loire</t>
  </si>
  <si>
    <t>Part pour exploitations ayant de la viticulture France Métro</t>
  </si>
  <si>
    <t>e - Disparition des terres de l'exploitation au profit d'un usage non agricole</t>
  </si>
  <si>
    <t xml:space="preserve">d - Ne sait pas </t>
  </si>
  <si>
    <t>c - Disparition de l'exploitation au profit de l'agrandissement d'une ou plusieurs autres exploitations</t>
  </si>
  <si>
    <t xml:space="preserve">b - Reprise de l'exploitation </t>
  </si>
  <si>
    <t>a - Pas de départ du chef envisagé dans l'immédiat</t>
  </si>
  <si>
    <t>Répartition des exploitations ayant un chef de plus de 60 ans, selon leur devenir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</si>
</sst>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rgb="FFFF0000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</cellStyleXfs>
  <cellXfs count="57">
    <xf numFmtId="0" fontId="0" fillId="0" borderId="0" xfId="0"/>
    <xf numFmtId="9" fontId="0" fillId="0" borderId="0" xfId="1" applyFont="1"/>
    <xf numFmtId="1" fontId="0" fillId="0" borderId="0" xfId="0" applyNumberFormat="1"/>
    <xf numFmtId="0" fontId="2" fillId="0" borderId="0" xfId="0" applyFont="1"/>
    <xf numFmtId="0" fontId="0" fillId="0" borderId="0" xfId="0" applyBorder="1"/>
    <xf numFmtId="0" fontId="0" fillId="0" borderId="1" xfId="0" applyBorder="1"/>
    <xf numFmtId="9" fontId="0" fillId="0" borderId="1" xfId="1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9" fontId="0" fillId="0" borderId="1" xfId="1" applyFont="1" applyBorder="1" applyAlignment="1">
      <alignment horizontal="center"/>
    </xf>
    <xf numFmtId="0" fontId="3" fillId="0" borderId="2" xfId="0" applyFont="1" applyFill="1" applyBorder="1"/>
    <xf numFmtId="3" fontId="0" fillId="0" borderId="1" xfId="0" applyNumberFormat="1" applyBorder="1"/>
    <xf numFmtId="3" fontId="0" fillId="0" borderId="1" xfId="0" applyNumberFormat="1" applyBorder="1" applyAlignment="1"/>
    <xf numFmtId="1" fontId="0" fillId="0" borderId="1" xfId="0" applyNumberFormat="1" applyBorder="1"/>
    <xf numFmtId="0" fontId="0" fillId="0" borderId="1" xfId="0" applyBorder="1" applyAlignment="1">
      <alignment horizontal="right"/>
    </xf>
    <xf numFmtId="164" fontId="0" fillId="0" borderId="1" xfId="0" applyNumberFormat="1" applyBorder="1"/>
    <xf numFmtId="0" fontId="3" fillId="0" borderId="0" xfId="0" applyFont="1" applyFill="1" applyBorder="1"/>
    <xf numFmtId="165" fontId="0" fillId="0" borderId="0" xfId="2" applyNumberFormat="1" applyFont="1"/>
    <xf numFmtId="165" fontId="0" fillId="0" borderId="1" xfId="2" applyNumberFormat="1" applyFont="1" applyBorder="1"/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3" fontId="7" fillId="0" borderId="0" xfId="0" applyNumberFormat="1" applyFont="1" applyFill="1" applyBorder="1"/>
    <xf numFmtId="0" fontId="0" fillId="0" borderId="0" xfId="0" applyFill="1" applyBorder="1"/>
    <xf numFmtId="0" fontId="7" fillId="0" borderId="0" xfId="0" applyFont="1" applyFill="1" applyBorder="1"/>
    <xf numFmtId="3" fontId="8" fillId="0" borderId="1" xfId="0" applyNumberFormat="1" applyFont="1" applyFill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0" xfId="3" applyFont="1" applyFill="1" applyAlignment="1">
      <alignment horizontal="right"/>
    </xf>
    <xf numFmtId="0" fontId="8" fillId="0" borderId="5" xfId="0" applyFont="1" applyBorder="1" applyAlignment="1">
      <alignment horizontal="center" vertical="center" wrapText="1"/>
    </xf>
    <xf numFmtId="0" fontId="7" fillId="0" borderId="1" xfId="0" applyFont="1" applyBorder="1"/>
    <xf numFmtId="3" fontId="7" fillId="0" borderId="1" xfId="0" applyNumberFormat="1" applyFont="1" applyBorder="1"/>
    <xf numFmtId="166" fontId="0" fillId="0" borderId="1" xfId="1" applyNumberFormat="1" applyFont="1" applyBorder="1"/>
    <xf numFmtId="0" fontId="9" fillId="2" borderId="1" xfId="0" applyFont="1" applyFill="1" applyBorder="1"/>
    <xf numFmtId="3" fontId="7" fillId="2" borderId="1" xfId="0" applyNumberFormat="1" applyFont="1" applyFill="1" applyBorder="1"/>
    <xf numFmtId="166" fontId="5" fillId="3" borderId="1" xfId="1" applyNumberFormat="1" applyFont="1" applyFill="1" applyBorder="1"/>
    <xf numFmtId="3" fontId="10" fillId="0" borderId="1" xfId="0" applyNumberFormat="1" applyFont="1" applyBorder="1"/>
    <xf numFmtId="166" fontId="6" fillId="0" borderId="1" xfId="1" applyNumberFormat="1" applyFont="1" applyBorder="1"/>
    <xf numFmtId="0" fontId="11" fillId="0" borderId="0" xfId="3" applyFont="1" applyFill="1"/>
    <xf numFmtId="0" fontId="10" fillId="0" borderId="1" xfId="0" applyFont="1" applyBorder="1"/>
    <xf numFmtId="0" fontId="7" fillId="0" borderId="3" xfId="0" applyFont="1" applyBorder="1"/>
    <xf numFmtId="165" fontId="0" fillId="0" borderId="1" xfId="2" applyNumberFormat="1" applyFont="1" applyBorder="1" applyAlignment="1">
      <alignment horizontal="right"/>
    </xf>
    <xf numFmtId="0" fontId="0" fillId="0" borderId="5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166" fontId="0" fillId="0" borderId="0" xfId="1" applyNumberFormat="1" applyFont="1"/>
    <xf numFmtId="166" fontId="5" fillId="0" borderId="0" xfId="1" applyNumberFormat="1" applyFont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4">
    <cellStyle name="Milliers" xfId="2" builtinId="3"/>
    <cellStyle name="Normal" xfId="0" builtinId="0"/>
    <cellStyle name="Normal_Sommaire" xfId="3"/>
    <cellStyle name="Pourcentage" xfId="1" builtinId="5"/>
  </cellStyles>
  <dxfs count="0"/>
  <tableStyles count="0" defaultTableStyle="TableStyleMedium2" defaultPivotStyle="PivotStyleLight16"/>
  <colors>
    <mruColors>
      <color rgb="FFF97B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0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Evolution de la répartion des exploitations viticoles par orientation technico-économique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5845900618354908E-2"/>
          <c:y val="8.7838974343291118E-2"/>
          <c:w val="0.6441352669899314"/>
          <c:h val="0.74603259554087276"/>
        </c:manualLayout>
      </c:layout>
      <c:barChart>
        <c:barDir val="col"/>
        <c:grouping val="percentStacked"/>
        <c:varyColors val="0"/>
        <c:ser>
          <c:idx val="10"/>
          <c:order val="0"/>
          <c:tx>
            <c:strRef>
              <c:f>'Orientation technico-économique'!$A$5</c:f>
              <c:strCache>
                <c:ptCount val="1"/>
                <c:pt idx="0">
                  <c:v>Exploitations spécialisées en viticulture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multiLvlStrRef>
              <c:f>'Orientation technico-économique'!$B$3:$E$4</c:f>
              <c:multiLvlStrCache>
                <c:ptCount val="4"/>
                <c:lvl>
                  <c:pt idx="0">
                    <c:v>2010</c:v>
                  </c:pt>
                  <c:pt idx="1">
                    <c:v>2020</c:v>
                  </c:pt>
                  <c:pt idx="2">
                    <c:v>2010</c:v>
                  </c:pt>
                  <c:pt idx="3">
                    <c:v>2020</c:v>
                  </c:pt>
                </c:lvl>
                <c:lvl>
                  <c:pt idx="0">
                    <c:v>Centre-Val de Loire</c:v>
                  </c:pt>
                  <c:pt idx="2">
                    <c:v>France</c:v>
                  </c:pt>
                </c:lvl>
              </c:multiLvlStrCache>
            </c:multiLvlStrRef>
          </c:cat>
          <c:val>
            <c:numRef>
              <c:f>'Orientation technico-économique'!$B$5:$E$5</c:f>
              <c:numCache>
                <c:formatCode>_-* #\ ##0_-;\-* #\ ##0_-;_-* "-"??_-;_-@_-</c:formatCode>
                <c:ptCount val="4"/>
                <c:pt idx="0">
                  <c:v>1793</c:v>
                </c:pt>
                <c:pt idx="1">
                  <c:v>1282</c:v>
                </c:pt>
                <c:pt idx="2">
                  <c:v>70019</c:v>
                </c:pt>
                <c:pt idx="3">
                  <c:v>58621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1226-4EC3-BD59-C4586042D030}"/>
            </c:ext>
          </c:extLst>
        </c:ser>
        <c:ser>
          <c:idx val="11"/>
          <c:order val="1"/>
          <c:tx>
            <c:strRef>
              <c:f>'Orientation technico-économique'!$A$6</c:f>
              <c:strCache>
                <c:ptCount val="1"/>
                <c:pt idx="0">
                  <c:v>Exploitations de polyculture et/ou polyélevage</c:v>
                </c:pt>
              </c:strCache>
            </c:strRef>
          </c:tx>
          <c:invertIfNegative val="0"/>
          <c:cat>
            <c:multiLvlStrRef>
              <c:f>'Orientation technico-économique'!$B$3:$E$4</c:f>
              <c:multiLvlStrCache>
                <c:ptCount val="4"/>
                <c:lvl>
                  <c:pt idx="0">
                    <c:v>2010</c:v>
                  </c:pt>
                  <c:pt idx="1">
                    <c:v>2020</c:v>
                  </c:pt>
                  <c:pt idx="2">
                    <c:v>2010</c:v>
                  </c:pt>
                  <c:pt idx="3">
                    <c:v>2020</c:v>
                  </c:pt>
                </c:lvl>
                <c:lvl>
                  <c:pt idx="0">
                    <c:v>Centre-Val de Loire</c:v>
                  </c:pt>
                  <c:pt idx="2">
                    <c:v>France</c:v>
                  </c:pt>
                </c:lvl>
              </c:multiLvlStrCache>
            </c:multiLvlStrRef>
          </c:cat>
          <c:val>
            <c:numRef>
              <c:f>'Orientation technico-économique'!$B$6:$E$6</c:f>
              <c:numCache>
                <c:formatCode>_-* #\ ##0_-;\-* #\ ##0_-;_-* "-"??_-;_-@_-</c:formatCode>
                <c:ptCount val="4"/>
                <c:pt idx="0">
                  <c:v>341</c:v>
                </c:pt>
                <c:pt idx="1">
                  <c:v>151</c:v>
                </c:pt>
                <c:pt idx="2">
                  <c:v>7524</c:v>
                </c:pt>
                <c:pt idx="3">
                  <c:v>3851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1226-4EC3-BD59-C4586042D030}"/>
            </c:ext>
          </c:extLst>
        </c:ser>
        <c:ser>
          <c:idx val="12"/>
          <c:order val="2"/>
          <c:tx>
            <c:strRef>
              <c:f>'Orientation technico-économique'!$A$7</c:f>
              <c:strCache>
                <c:ptCount val="1"/>
                <c:pt idx="0">
                  <c:v>Exploitations spécialisées en grandes cultures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'Orientation technico-économique'!$B$3:$E$4</c:f>
              <c:multiLvlStrCache>
                <c:ptCount val="4"/>
                <c:lvl>
                  <c:pt idx="0">
                    <c:v>2010</c:v>
                  </c:pt>
                  <c:pt idx="1">
                    <c:v>2020</c:v>
                  </c:pt>
                  <c:pt idx="2">
                    <c:v>2010</c:v>
                  </c:pt>
                  <c:pt idx="3">
                    <c:v>2020</c:v>
                  </c:pt>
                </c:lvl>
                <c:lvl>
                  <c:pt idx="0">
                    <c:v>Centre-Val de Loire</c:v>
                  </c:pt>
                  <c:pt idx="2">
                    <c:v>France</c:v>
                  </c:pt>
                </c:lvl>
              </c:multiLvlStrCache>
            </c:multiLvlStrRef>
          </c:cat>
          <c:val>
            <c:numRef>
              <c:f>'Orientation technico-économique'!$B$7:$E$7</c:f>
              <c:numCache>
                <c:formatCode>_-* #\ ##0_-;\-* #\ ##0_-;_-* "-"??_-;_-@_-</c:formatCode>
                <c:ptCount val="4"/>
                <c:pt idx="0">
                  <c:v>224</c:v>
                </c:pt>
                <c:pt idx="1">
                  <c:v>125</c:v>
                </c:pt>
                <c:pt idx="2">
                  <c:v>2764</c:v>
                </c:pt>
                <c:pt idx="3">
                  <c:v>1819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1226-4EC3-BD59-C4586042D030}"/>
            </c:ext>
          </c:extLst>
        </c:ser>
        <c:ser>
          <c:idx val="13"/>
          <c:order val="3"/>
          <c:tx>
            <c:strRef>
              <c:f>'Orientation technico-économique'!$A$8</c:f>
              <c:strCache>
                <c:ptCount val="1"/>
                <c:pt idx="0">
                  <c:v>Exploitations spécialisées en cultures fruitières ou autres cultures permanentes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'Orientation technico-économique'!$B$3:$E$4</c:f>
              <c:multiLvlStrCache>
                <c:ptCount val="4"/>
                <c:lvl>
                  <c:pt idx="0">
                    <c:v>2010</c:v>
                  </c:pt>
                  <c:pt idx="1">
                    <c:v>2020</c:v>
                  </c:pt>
                  <c:pt idx="2">
                    <c:v>2010</c:v>
                  </c:pt>
                  <c:pt idx="3">
                    <c:v>2020</c:v>
                  </c:pt>
                </c:lvl>
                <c:lvl>
                  <c:pt idx="0">
                    <c:v>Centre-Val de Loire</c:v>
                  </c:pt>
                  <c:pt idx="2">
                    <c:v>France</c:v>
                  </c:pt>
                </c:lvl>
              </c:multiLvlStrCache>
            </c:multiLvlStrRef>
          </c:cat>
          <c:val>
            <c:numRef>
              <c:f>'Orientation technico-économique'!$B$8:$E$8</c:f>
              <c:numCache>
                <c:formatCode>_-* #\ ##0_-;\-* #\ ##0_-;_-* "-"??_-;_-@_-</c:formatCode>
                <c:ptCount val="4"/>
                <c:pt idx="0">
                  <c:v>44</c:v>
                </c:pt>
                <c:pt idx="1">
                  <c:v>17</c:v>
                </c:pt>
                <c:pt idx="2">
                  <c:v>3914</c:v>
                </c:pt>
                <c:pt idx="3">
                  <c:v>2174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1226-4EC3-BD59-C4586042D030}"/>
            </c:ext>
          </c:extLst>
        </c:ser>
        <c:ser>
          <c:idx val="14"/>
          <c:order val="4"/>
          <c:tx>
            <c:strRef>
              <c:f>'Orientation technico-économique'!$A$9</c:f>
              <c:strCache>
                <c:ptCount val="1"/>
                <c:pt idx="0">
                  <c:v>Autres spécialisations</c:v>
                </c:pt>
              </c:strCache>
            </c:strRef>
          </c:tx>
          <c:invertIfNegative val="0"/>
          <c:cat>
            <c:multiLvlStrRef>
              <c:f>'Orientation technico-économique'!$B$3:$E$4</c:f>
              <c:multiLvlStrCache>
                <c:ptCount val="4"/>
                <c:lvl>
                  <c:pt idx="0">
                    <c:v>2010</c:v>
                  </c:pt>
                  <c:pt idx="1">
                    <c:v>2020</c:v>
                  </c:pt>
                  <c:pt idx="2">
                    <c:v>2010</c:v>
                  </c:pt>
                  <c:pt idx="3">
                    <c:v>2020</c:v>
                  </c:pt>
                </c:lvl>
                <c:lvl>
                  <c:pt idx="0">
                    <c:v>Centre-Val de Loire</c:v>
                  </c:pt>
                  <c:pt idx="2">
                    <c:v>France</c:v>
                  </c:pt>
                </c:lvl>
              </c:multiLvlStrCache>
            </c:multiLvlStrRef>
          </c:cat>
          <c:val>
            <c:numRef>
              <c:f>'Orientation technico-économique'!$B$9:$E$9</c:f>
              <c:numCache>
                <c:formatCode>_-* #\ ##0_-;\-* #\ ##0_-;_-* "-"??_-;_-@_-</c:formatCode>
                <c:ptCount val="4"/>
                <c:pt idx="0">
                  <c:v>81</c:v>
                </c:pt>
                <c:pt idx="1">
                  <c:v>31</c:v>
                </c:pt>
                <c:pt idx="2">
                  <c:v>3112</c:v>
                </c:pt>
                <c:pt idx="3">
                  <c:v>1312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1226-4EC3-BD59-C4586042D0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49620136"/>
        <c:axId val="549624728"/>
      </c:barChart>
      <c:catAx>
        <c:axId val="549620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9624728"/>
        <c:crosses val="autoZero"/>
        <c:auto val="1"/>
        <c:lblAlgn val="ctr"/>
        <c:lblOffset val="100"/>
        <c:noMultiLvlLbl val="0"/>
      </c:catAx>
      <c:valAx>
        <c:axId val="549624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9620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628439910920227"/>
          <c:y val="0.16213197416712949"/>
          <c:w val="0.27613984331504021"/>
          <c:h val="0.697361605732893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Part des exploitations engagées dans des démarches de qualité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'Signes de qualité'!$B$3</c:f>
              <c:strCache>
                <c:ptCount val="1"/>
                <c:pt idx="0">
                  <c:v>Démarche de qualité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('Signes de qualité'!$A$4,'Signes de qualité'!$A$6:$A$11)</c:f>
              <c:strCache>
                <c:ptCount val="7"/>
                <c:pt idx="0">
                  <c:v>Cher</c:v>
                </c:pt>
                <c:pt idx="1">
                  <c:v>Indre</c:v>
                </c:pt>
                <c:pt idx="2">
                  <c:v>Indre-et-Loire</c:v>
                </c:pt>
                <c:pt idx="3">
                  <c:v>Loir-et-Cher</c:v>
                </c:pt>
                <c:pt idx="4">
                  <c:v>Loiret</c:v>
                </c:pt>
                <c:pt idx="5">
                  <c:v>Centre-Val de Loire</c:v>
                </c:pt>
                <c:pt idx="6">
                  <c:v>France</c:v>
                </c:pt>
              </c:strCache>
            </c:strRef>
          </c:cat>
          <c:val>
            <c:numRef>
              <c:f>('Signes de qualité'!$B$4,'Signes de qualité'!$B$6:$B$11)</c:f>
              <c:numCache>
                <c:formatCode>0%</c:formatCode>
                <c:ptCount val="7"/>
                <c:pt idx="0">
                  <c:v>0.96153846153846156</c:v>
                </c:pt>
                <c:pt idx="1">
                  <c:v>0.57777777777777772</c:v>
                </c:pt>
                <c:pt idx="2">
                  <c:v>0.86773255813953487</c:v>
                </c:pt>
                <c:pt idx="3">
                  <c:v>0.85384615384615381</c:v>
                </c:pt>
                <c:pt idx="4">
                  <c:v>0.7</c:v>
                </c:pt>
                <c:pt idx="5">
                  <c:v>0.87048567870485682</c:v>
                </c:pt>
                <c:pt idx="6">
                  <c:v>0.90157428036059428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E0-440F-B890-1B896E27E8CB}"/>
            </c:ext>
          </c:extLst>
        </c:ser>
        <c:ser>
          <c:idx val="1"/>
          <c:order val="1"/>
          <c:tx>
            <c:strRef>
              <c:f>'Signes de qualité'!$C$3</c:f>
              <c:strCache>
                <c:ptCount val="1"/>
                <c:pt idx="0">
                  <c:v>dont AOP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('Signes de qualité'!$A$4,'Signes de qualité'!$A$6:$A$11)</c:f>
              <c:strCache>
                <c:ptCount val="7"/>
                <c:pt idx="0">
                  <c:v>Cher</c:v>
                </c:pt>
                <c:pt idx="1">
                  <c:v>Indre</c:v>
                </c:pt>
                <c:pt idx="2">
                  <c:v>Indre-et-Loire</c:v>
                </c:pt>
                <c:pt idx="3">
                  <c:v>Loir-et-Cher</c:v>
                </c:pt>
                <c:pt idx="4">
                  <c:v>Loiret</c:v>
                </c:pt>
                <c:pt idx="5">
                  <c:v>Centre-Val de Loire</c:v>
                </c:pt>
                <c:pt idx="6">
                  <c:v>France</c:v>
                </c:pt>
              </c:strCache>
            </c:strRef>
          </c:cat>
          <c:val>
            <c:numRef>
              <c:f>('Signes de qualité'!$C$4,'Signes de qualité'!$C$6:$C$11)</c:f>
              <c:numCache>
                <c:formatCode>0%</c:formatCode>
                <c:ptCount val="7"/>
                <c:pt idx="0">
                  <c:v>0.94951923076923073</c:v>
                </c:pt>
                <c:pt idx="1">
                  <c:v>0.4777777777777778</c:v>
                </c:pt>
                <c:pt idx="2">
                  <c:v>0.85174418604651159</c:v>
                </c:pt>
                <c:pt idx="3">
                  <c:v>0.77692307692307694</c:v>
                </c:pt>
                <c:pt idx="4">
                  <c:v>0.6</c:v>
                </c:pt>
                <c:pt idx="5">
                  <c:v>0.83374844333748444</c:v>
                </c:pt>
                <c:pt idx="6">
                  <c:v>0.78016141168833086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E0-440F-B890-1B896E27E8CB}"/>
            </c:ext>
          </c:extLst>
        </c:ser>
        <c:ser>
          <c:idx val="2"/>
          <c:order val="2"/>
          <c:tx>
            <c:strRef>
              <c:f>'Signes de qualité'!$D$3</c:f>
              <c:strCache>
                <c:ptCount val="1"/>
                <c:pt idx="0">
                  <c:v>dont IGP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('Signes de qualité'!$A$4,'Signes de qualité'!$A$6:$A$11)</c:f>
              <c:strCache>
                <c:ptCount val="7"/>
                <c:pt idx="0">
                  <c:v>Cher</c:v>
                </c:pt>
                <c:pt idx="1">
                  <c:v>Indre</c:v>
                </c:pt>
                <c:pt idx="2">
                  <c:v>Indre-et-Loire</c:v>
                </c:pt>
                <c:pt idx="3">
                  <c:v>Loir-et-Cher</c:v>
                </c:pt>
                <c:pt idx="4">
                  <c:v>Loiret</c:v>
                </c:pt>
                <c:pt idx="5">
                  <c:v>Centre-Val de Loire</c:v>
                </c:pt>
                <c:pt idx="6">
                  <c:v>France</c:v>
                </c:pt>
              </c:strCache>
            </c:strRef>
          </c:cat>
          <c:val>
            <c:numRef>
              <c:f>('Signes de qualité'!$D$4,'Signes de qualité'!$D$6:$D$11)</c:f>
              <c:numCache>
                <c:formatCode>0%</c:formatCode>
                <c:ptCount val="7"/>
                <c:pt idx="0">
                  <c:v>0.11538461538461539</c:v>
                </c:pt>
                <c:pt idx="1">
                  <c:v>0.23333333333333334</c:v>
                </c:pt>
                <c:pt idx="2">
                  <c:v>0.16133720930232559</c:v>
                </c:pt>
                <c:pt idx="3">
                  <c:v>0.51538461538461533</c:v>
                </c:pt>
                <c:pt idx="4">
                  <c:v>0.15</c:v>
                </c:pt>
                <c:pt idx="5">
                  <c:v>0.23972602739726026</c:v>
                </c:pt>
                <c:pt idx="6">
                  <c:v>0.32698408014518199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E0-440F-B890-1B896E27E8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7368888"/>
        <c:axId val="647371184"/>
      </c:barChart>
      <c:catAx>
        <c:axId val="647368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7371184"/>
        <c:crosses val="autoZero"/>
        <c:auto val="1"/>
        <c:lblAlgn val="ctr"/>
        <c:lblOffset val="100"/>
        <c:noMultiLvlLbl val="0"/>
      </c:catAx>
      <c:valAx>
        <c:axId val="64737118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Part des exploitations vitcoles engagées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7368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6360454943132177E-4"/>
          <c:y val="0.82002260134149896"/>
          <c:w val="0.57645034995625544"/>
          <c:h val="6.03221380169301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Répartition des surfaces en viticulture bio ou en conversion en 2020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5F5-49D2-9F65-70329CD77E5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3B9-4869-A4D7-41DD02136D0C}"/>
              </c:ext>
            </c:extLst>
          </c:dPt>
          <c:dPt>
            <c:idx val="2"/>
            <c:bubble3D val="0"/>
            <c:spPr>
              <a:solidFill>
                <a:srgbClr val="7030A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D5F5-49D2-9F65-70329CD77E5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3B9-4869-A4D7-41DD02136D0C}"/>
              </c:ext>
            </c:extLst>
          </c:dPt>
          <c:dLbls>
            <c:dLbl>
              <c:idx val="2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5F5-49D2-9F65-70329CD77E5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'Agriculture biologique'!$A$5:$A$8</c:f>
              <c:strCache>
                <c:ptCount val="4"/>
                <c:pt idx="0">
                  <c:v>Cher</c:v>
                </c:pt>
                <c:pt idx="1">
                  <c:v>Indre</c:v>
                </c:pt>
                <c:pt idx="2">
                  <c:v>Indre-et-Loire</c:v>
                </c:pt>
                <c:pt idx="3">
                  <c:v>Loir-et-Cher</c:v>
                </c:pt>
              </c:strCache>
            </c:strRef>
          </c:cat>
          <c:val>
            <c:numRef>
              <c:f>'Agriculture biologique'!$E$5:$E$8</c:f>
              <c:numCache>
                <c:formatCode>0%</c:formatCode>
                <c:ptCount val="4"/>
                <c:pt idx="0">
                  <c:v>0.22267292308562059</c:v>
                </c:pt>
                <c:pt idx="1">
                  <c:v>5.8896215862606462E-3</c:v>
                </c:pt>
                <c:pt idx="2">
                  <c:v>0.58651100997823447</c:v>
                </c:pt>
                <c:pt idx="3">
                  <c:v>0.18492644534988431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F5-49D2-9F65-70329CD77E5A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8526684164479443"/>
          <c:y val="0.13946704578594343"/>
          <c:w val="0.21279965004374457"/>
          <c:h val="0.7077551764362788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fr-FR" sz="1400">
                <a:solidFill>
                  <a:schemeClr val="tx2"/>
                </a:solidFill>
              </a:rPr>
              <a:t>Répartition des exploitations ayant un chef de plus de 60 ans, selon leur devenir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38358485938719217"/>
          <c:y val="0.11994428070792827"/>
          <c:w val="0.60017289882810132"/>
          <c:h val="0.5463261924661652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Devenir!$B$4</c:f>
              <c:strCache>
                <c:ptCount val="1"/>
                <c:pt idx="0">
                  <c:v>Part pour exploitations ayant de la viticulture en Centre-Val de Loire</c:v>
                </c:pt>
              </c:strCache>
            </c:strRef>
          </c:tx>
          <c:invertIfNegative val="0"/>
          <c:cat>
            <c:strRef>
              <c:f>Devenir!$A$5:$A$9</c:f>
              <c:strCache>
                <c:ptCount val="5"/>
                <c:pt idx="0">
                  <c:v>e - Disparition des terres de l'exploitation au profit d'un usage non agricole</c:v>
                </c:pt>
                <c:pt idx="1">
                  <c:v>d - Ne sait pas </c:v>
                </c:pt>
                <c:pt idx="2">
                  <c:v>c - Disparition de l'exploitation au profit de l'agrandissement d'une ou plusieurs autres exploitations</c:v>
                </c:pt>
                <c:pt idx="3">
                  <c:v>b - Reprise de l'exploitation </c:v>
                </c:pt>
                <c:pt idx="4">
                  <c:v>a - Pas de départ du chef envisagé dans l'immédiat</c:v>
                </c:pt>
              </c:strCache>
            </c:strRef>
          </c:cat>
          <c:val>
            <c:numRef>
              <c:f>Devenir!$B$5:$B$9</c:f>
              <c:numCache>
                <c:formatCode>0.0%</c:formatCode>
                <c:ptCount val="5"/>
                <c:pt idx="0">
                  <c:v>2.8248587570621499E-3</c:v>
                </c:pt>
                <c:pt idx="1">
                  <c:v>0.30225988700564999</c:v>
                </c:pt>
                <c:pt idx="2">
                  <c:v>9.8870056497175104E-2</c:v>
                </c:pt>
                <c:pt idx="3">
                  <c:v>0.29661016949152541</c:v>
                </c:pt>
                <c:pt idx="4">
                  <c:v>0.29943502824858803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51-4FDD-B7F0-91BFA65E2466}"/>
            </c:ext>
          </c:extLst>
        </c:ser>
        <c:ser>
          <c:idx val="1"/>
          <c:order val="1"/>
          <c:tx>
            <c:strRef>
              <c:f>Devenir!$C$4</c:f>
              <c:strCache>
                <c:ptCount val="1"/>
                <c:pt idx="0">
                  <c:v>Part pour ensemble des exploitations en Centre-Val de Loire</c:v>
                </c:pt>
              </c:strCache>
            </c:strRef>
          </c:tx>
          <c:invertIfNegative val="0"/>
          <c:cat>
            <c:strRef>
              <c:f>Devenir!$A$5:$A$9</c:f>
              <c:strCache>
                <c:ptCount val="5"/>
                <c:pt idx="0">
                  <c:v>e - Disparition des terres de l'exploitation au profit d'un usage non agricole</c:v>
                </c:pt>
                <c:pt idx="1">
                  <c:v>d - Ne sait pas </c:v>
                </c:pt>
                <c:pt idx="2">
                  <c:v>c - Disparition de l'exploitation au profit de l'agrandissement d'une ou plusieurs autres exploitations</c:v>
                </c:pt>
                <c:pt idx="3">
                  <c:v>b - Reprise de l'exploitation </c:v>
                </c:pt>
                <c:pt idx="4">
                  <c:v>a - Pas de départ du chef envisagé dans l'immédiat</c:v>
                </c:pt>
              </c:strCache>
            </c:strRef>
          </c:cat>
          <c:val>
            <c:numRef>
              <c:f>Devenir!$C$5:$C$9</c:f>
              <c:numCache>
                <c:formatCode>0.0%</c:formatCode>
                <c:ptCount val="5"/>
                <c:pt idx="0">
                  <c:v>1.02237654320988E-2</c:v>
                </c:pt>
                <c:pt idx="1">
                  <c:v>0.32368827160493802</c:v>
                </c:pt>
                <c:pt idx="2">
                  <c:v>7.17592592592593E-2</c:v>
                </c:pt>
                <c:pt idx="3">
                  <c:v>0.2962962962962965</c:v>
                </c:pt>
                <c:pt idx="4">
                  <c:v>0.298032407407407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51-4FDD-B7F0-91BFA65E2466}"/>
            </c:ext>
          </c:extLst>
        </c:ser>
        <c:ser>
          <c:idx val="2"/>
          <c:order val="2"/>
          <c:tx>
            <c:strRef>
              <c:f>Devenir!$D$4</c:f>
              <c:strCache>
                <c:ptCount val="1"/>
                <c:pt idx="0">
                  <c:v>Part pour exploitations ayant de la viticulture France Métro</c:v>
                </c:pt>
              </c:strCache>
            </c:strRef>
          </c:tx>
          <c:invertIfNegative val="0"/>
          <c:cat>
            <c:strRef>
              <c:f>Devenir!$A$5:$A$9</c:f>
              <c:strCache>
                <c:ptCount val="5"/>
                <c:pt idx="0">
                  <c:v>e - Disparition des terres de l'exploitation au profit d'un usage non agricole</c:v>
                </c:pt>
                <c:pt idx="1">
                  <c:v>d - Ne sait pas </c:v>
                </c:pt>
                <c:pt idx="2">
                  <c:v>c - Disparition de l'exploitation au profit de l'agrandissement d'une ou plusieurs autres exploitations</c:v>
                </c:pt>
                <c:pt idx="3">
                  <c:v>b - Reprise de l'exploitation </c:v>
                </c:pt>
                <c:pt idx="4">
                  <c:v>a - Pas de départ du chef envisagé dans l'immédiat</c:v>
                </c:pt>
              </c:strCache>
            </c:strRef>
          </c:cat>
          <c:val>
            <c:numRef>
              <c:f>Devenir!$D$5:$D$9</c:f>
              <c:numCache>
                <c:formatCode>0.0%</c:formatCode>
                <c:ptCount val="5"/>
                <c:pt idx="0">
                  <c:v>1.3081748772066333E-2</c:v>
                </c:pt>
                <c:pt idx="1">
                  <c:v>0.30015075621261489</c:v>
                </c:pt>
                <c:pt idx="2">
                  <c:v>4.8825560472693673E-2</c:v>
                </c:pt>
                <c:pt idx="3">
                  <c:v>0.26450420658464235</c:v>
                </c:pt>
                <c:pt idx="4">
                  <c:v>0.3734377279579828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51-4FDD-B7F0-91BFA65E24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212575168"/>
        <c:axId val="1"/>
      </c:barChart>
      <c:catAx>
        <c:axId val="12125751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2125751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2.8172873579265702E-4"/>
          <c:y val="0.75519005492484459"/>
          <c:w val="0.99500267990398761"/>
          <c:h val="0.10292155285814925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Répartition</a:t>
            </a:r>
            <a:r>
              <a:rPr lang="en-US" baseline="0"/>
              <a:t> par région des exploitations viticoles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32467935258092739"/>
          <c:y val="0.13548858447488585"/>
          <c:w val="0.62316097987751529"/>
          <c:h val="0.640956099665623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'Répartition régionale'!$B$5</c:f>
              <c:strCache>
                <c:ptCount val="1"/>
                <c:pt idx="0">
                  <c:v>Part du nombre d'exploitations viticoles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457-4839-B8B1-2FB587AFF946}"/>
              </c:ext>
            </c:extLst>
          </c:dPt>
          <c:cat>
            <c:strRef>
              <c:f>'Répartition régionale'!$A$6:$A$16</c:f>
              <c:strCache>
                <c:ptCount val="11"/>
                <c:pt idx="0">
                  <c:v>Île-de-France</c:v>
                </c:pt>
                <c:pt idx="1">
                  <c:v>Corse</c:v>
                </c:pt>
                <c:pt idx="2">
                  <c:v>Hauts-de-France</c:v>
                </c:pt>
                <c:pt idx="3">
                  <c:v>Pays de la Loire</c:v>
                </c:pt>
                <c:pt idx="4">
                  <c:v>Centre-Val de Loire</c:v>
                </c:pt>
                <c:pt idx="5">
                  <c:v>Bourgogne-Franche-Comté</c:v>
                </c:pt>
                <c:pt idx="6">
                  <c:v>Auvergne-Rhône-Alpes</c:v>
                </c:pt>
                <c:pt idx="7">
                  <c:v>Provence-Alpes-Côte d'Azur</c:v>
                </c:pt>
                <c:pt idx="8">
                  <c:v>Nouvelle Aquitaine</c:v>
                </c:pt>
                <c:pt idx="9">
                  <c:v>Grand Est</c:v>
                </c:pt>
                <c:pt idx="10">
                  <c:v>Occitanie</c:v>
                </c:pt>
              </c:strCache>
            </c:strRef>
          </c:cat>
          <c:val>
            <c:numRef>
              <c:f>'Répartition régionale'!$B$6:$B$16</c:f>
              <c:numCache>
                <c:formatCode>0%</c:formatCode>
                <c:ptCount val="11"/>
                <c:pt idx="0">
                  <c:v>5.0164510084541958E-4</c:v>
                </c:pt>
                <c:pt idx="1">
                  <c:v>4.6623485843280167E-3</c:v>
                </c:pt>
                <c:pt idx="2">
                  <c:v>1.1818168405211207E-2</c:v>
                </c:pt>
                <c:pt idx="3">
                  <c:v>2.286911489148236E-2</c:v>
                </c:pt>
                <c:pt idx="4">
                  <c:v>2.3695353881110111E-2</c:v>
                </c:pt>
                <c:pt idx="5">
                  <c:v>6.1274473641500807E-2</c:v>
                </c:pt>
                <c:pt idx="6">
                  <c:v>8.5914100653614059E-2</c:v>
                </c:pt>
                <c:pt idx="7">
                  <c:v>0.10029951163374005</c:v>
                </c:pt>
                <c:pt idx="8">
                  <c:v>0.18953332251353705</c:v>
                </c:pt>
                <c:pt idx="9">
                  <c:v>0.22799769833424319</c:v>
                </c:pt>
                <c:pt idx="10">
                  <c:v>0.27115393127462117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57-4839-B8B1-2FB587AFF9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44541752"/>
        <c:axId val="544544376"/>
      </c:barChart>
      <c:catAx>
        <c:axId val="5445417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4544376"/>
        <c:crosses val="autoZero"/>
        <c:auto val="1"/>
        <c:lblAlgn val="ctr"/>
        <c:lblOffset val="100"/>
        <c:noMultiLvlLbl val="0"/>
      </c:catAx>
      <c:valAx>
        <c:axId val="544544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4541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Part des exploitations avec viticulture dans l'ensemble des exploitations régionales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23546635617916184"/>
          <c:y val="0.18242424242424243"/>
          <c:w val="0.71237397956834347"/>
          <c:h val="0.6653930379914632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'Répartition régionale'!$D$25:$D$26</c:f>
              <c:strCache>
                <c:ptCount val="2"/>
                <c:pt idx="0">
                  <c:v>%</c:v>
                </c:pt>
                <c:pt idx="1">
                  <c:v>2020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Pt>
            <c:idx val="5"/>
            <c:invertIfNegative val="0"/>
            <c:bubble3D val="0"/>
            <c:spPr>
              <a:pattFill prst="lgCheck">
                <a:fgClr>
                  <a:srgbClr val="7030A0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BE9-4578-B80B-22B93516F833}"/>
              </c:ext>
            </c:extLst>
          </c:dPt>
          <c:dPt>
            <c:idx val="8"/>
            <c:invertIfNegative val="0"/>
            <c:bubble3D val="0"/>
            <c:spPr>
              <a:pattFill prst="dkUpDiag">
                <a:fgClr>
                  <a:srgbClr val="7030A0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BBE9-4578-B80B-22B93516F833}"/>
              </c:ext>
            </c:extLst>
          </c:dPt>
          <c:cat>
            <c:strRef>
              <c:f>'Répartition régionale'!$A$27:$A$40</c:f>
              <c:strCache>
                <c:ptCount val="14"/>
                <c:pt idx="0">
                  <c:v>Bretagne</c:v>
                </c:pt>
                <c:pt idx="1">
                  <c:v>Normandie</c:v>
                </c:pt>
                <c:pt idx="2">
                  <c:v>Ile de France</c:v>
                </c:pt>
                <c:pt idx="3">
                  <c:v>Hauts de France</c:v>
                </c:pt>
                <c:pt idx="4">
                  <c:v>Pays de la Loire</c:v>
                </c:pt>
                <c:pt idx="5">
                  <c:v>Centre Val de Loire</c:v>
                </c:pt>
                <c:pt idx="6">
                  <c:v>Corse</c:v>
                </c:pt>
                <c:pt idx="7">
                  <c:v>Auvergne Rhone Alpes</c:v>
                </c:pt>
                <c:pt idx="8">
                  <c:v>France métropolitaine</c:v>
                </c:pt>
                <c:pt idx="9">
                  <c:v>Bourgogne Franche Comté</c:v>
                </c:pt>
                <c:pt idx="10">
                  <c:v>Nouvelle Aquitaine</c:v>
                </c:pt>
                <c:pt idx="11">
                  <c:v>Occitanie</c:v>
                </c:pt>
                <c:pt idx="12">
                  <c:v>Provence Alpes Côte d'Azur</c:v>
                </c:pt>
                <c:pt idx="13">
                  <c:v>Grand Est</c:v>
                </c:pt>
              </c:strCache>
            </c:strRef>
          </c:cat>
          <c:val>
            <c:numRef>
              <c:f>'Répartition régionale'!$D$27:$D$40</c:f>
              <c:numCache>
                <c:formatCode>0.0%</c:formatCode>
                <c:ptCount val="14"/>
                <c:pt idx="0">
                  <c:v>2.2772991232398375E-4</c:v>
                </c:pt>
                <c:pt idx="1">
                  <c:v>4.9038098830629954E-4</c:v>
                </c:pt>
                <c:pt idx="2">
                  <c:v>7.6836158192090396E-3</c:v>
                </c:pt>
                <c:pt idx="3">
                  <c:v>3.4138856923667048E-2</c:v>
                </c:pt>
                <c:pt idx="4">
                  <c:v>5.8692112537392559E-2</c:v>
                </c:pt>
                <c:pt idx="5">
                  <c:v>8.062653747678096E-2</c:v>
                </c:pt>
                <c:pt idx="6">
                  <c:v>0.10762942779291552</c:v>
                </c:pt>
                <c:pt idx="7">
                  <c:v>0.1200791866867383</c:v>
                </c:pt>
                <c:pt idx="8">
                  <c:v>0.17388571472552394</c:v>
                </c:pt>
                <c:pt idx="9">
                  <c:v>0.17551348153156959</c:v>
                </c:pt>
                <c:pt idx="10">
                  <c:v>0.20009345794392525</c:v>
                </c:pt>
                <c:pt idx="11">
                  <c:v>0.28550567034332763</c:v>
                </c:pt>
                <c:pt idx="12">
                  <c:v>0.3764953478068232</c:v>
                </c:pt>
                <c:pt idx="13">
                  <c:v>0.37700358632803921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E9-4578-B80B-22B93516F8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49513888"/>
        <c:axId val="549517496"/>
      </c:barChart>
      <c:catAx>
        <c:axId val="5495138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9517496"/>
        <c:crosses val="autoZero"/>
        <c:auto val="1"/>
        <c:lblAlgn val="ctr"/>
        <c:lblOffset val="100"/>
        <c:noMultiLvlLbl val="0"/>
      </c:catAx>
      <c:valAx>
        <c:axId val="5495174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9513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Répartition des exploitations par statut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9.7122703412073491E-2"/>
          <c:y val="0.16056277056277057"/>
          <c:w val="0.64454396325459318"/>
          <c:h val="0.622126665984933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Statut!$A$5</c:f>
              <c:strCache>
                <c:ptCount val="1"/>
                <c:pt idx="0">
                  <c:v>Exploitant individuel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Statut!$B$4:$C$4</c:f>
              <c:strCache>
                <c:ptCount val="2"/>
                <c:pt idx="0">
                  <c:v>Exploitations viticoles</c:v>
                </c:pt>
                <c:pt idx="1">
                  <c:v>Toutes exploitations</c:v>
                </c:pt>
              </c:strCache>
            </c:strRef>
          </c:cat>
          <c:val>
            <c:numRef>
              <c:f>Statut!$B$5:$C$5</c:f>
              <c:numCache>
                <c:formatCode>General</c:formatCode>
                <c:ptCount val="2"/>
                <c:pt idx="0">
                  <c:v>704</c:v>
                </c:pt>
                <c:pt idx="1">
                  <c:v>10500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03-43C4-BF66-C5FF3D9045A9}"/>
            </c:ext>
          </c:extLst>
        </c:ser>
        <c:ser>
          <c:idx val="1"/>
          <c:order val="1"/>
          <c:tx>
            <c:strRef>
              <c:f>Statut!$A$6</c:f>
              <c:strCache>
                <c:ptCount val="1"/>
                <c:pt idx="0">
                  <c:v>EARL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Statut!$B$4:$C$4</c:f>
              <c:strCache>
                <c:ptCount val="2"/>
                <c:pt idx="0">
                  <c:v>Exploitations viticoles</c:v>
                </c:pt>
                <c:pt idx="1">
                  <c:v>Toutes exploitations</c:v>
                </c:pt>
              </c:strCache>
            </c:strRef>
          </c:cat>
          <c:val>
            <c:numRef>
              <c:f>Statut!$B$6:$C$6</c:f>
              <c:numCache>
                <c:formatCode>General</c:formatCode>
                <c:ptCount val="2"/>
                <c:pt idx="0">
                  <c:v>498</c:v>
                </c:pt>
                <c:pt idx="1">
                  <c:v>5261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03-43C4-BF66-C5FF3D9045A9}"/>
            </c:ext>
          </c:extLst>
        </c:ser>
        <c:ser>
          <c:idx val="2"/>
          <c:order val="2"/>
          <c:tx>
            <c:strRef>
              <c:f>Statut!$A$7</c:f>
              <c:strCache>
                <c:ptCount val="1"/>
                <c:pt idx="0">
                  <c:v>Autres personnes morales (SCEA, SA, SARL, SAS...)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Statut!$B$4:$C$4</c:f>
              <c:strCache>
                <c:ptCount val="2"/>
                <c:pt idx="0">
                  <c:v>Exploitations viticoles</c:v>
                </c:pt>
                <c:pt idx="1">
                  <c:v>Toutes exploitations</c:v>
                </c:pt>
              </c:strCache>
            </c:strRef>
          </c:cat>
          <c:val>
            <c:numRef>
              <c:f>Statut!$B$7:$C$7</c:f>
              <c:numCache>
                <c:formatCode>General</c:formatCode>
                <c:ptCount val="2"/>
                <c:pt idx="0">
                  <c:v>354</c:v>
                </c:pt>
                <c:pt idx="1">
                  <c:v>3075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03-43C4-BF66-C5FF3D9045A9}"/>
            </c:ext>
          </c:extLst>
        </c:ser>
        <c:ser>
          <c:idx val="3"/>
          <c:order val="3"/>
          <c:tx>
            <c:strRef>
              <c:f>Statut!$A$8</c:f>
              <c:strCache>
                <c:ptCount val="1"/>
                <c:pt idx="0">
                  <c:v>GAEC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Statut!$B$4:$C$4</c:f>
              <c:strCache>
                <c:ptCount val="2"/>
                <c:pt idx="0">
                  <c:v>Exploitations viticoles</c:v>
                </c:pt>
                <c:pt idx="1">
                  <c:v>Toutes exploitations</c:v>
                </c:pt>
              </c:strCache>
            </c:strRef>
          </c:cat>
          <c:val>
            <c:numRef>
              <c:f>Statut!$B$8:$C$8</c:f>
              <c:numCache>
                <c:formatCode>General</c:formatCode>
                <c:ptCount val="2"/>
                <c:pt idx="0">
                  <c:v>50</c:v>
                </c:pt>
                <c:pt idx="1">
                  <c:v>1083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E03-43C4-BF66-C5FF3D9045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94868424"/>
        <c:axId val="594865800"/>
      </c:barChart>
      <c:catAx>
        <c:axId val="594868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4865800"/>
        <c:crosses val="autoZero"/>
        <c:auto val="1"/>
        <c:lblAlgn val="ctr"/>
        <c:lblOffset val="100"/>
        <c:noMultiLvlLbl val="0"/>
      </c:catAx>
      <c:valAx>
        <c:axId val="594865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4868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4430227471566068"/>
          <c:y val="0.15151310631625592"/>
          <c:w val="0.25306211723534561"/>
          <c:h val="0.844157889354739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Répartition des modes de faire-valoir des exploitations ayant des vignes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1492323263513629"/>
          <c:y val="4.238921001926782E-2"/>
          <c:w val="0.86213833564922027"/>
          <c:h val="0.5217231805561877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Foncier!$B$4</c:f>
              <c:strCache>
                <c:ptCount val="1"/>
                <c:pt idx="0">
                  <c:v>Propriété (individuelle)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Foncier!$A$5:$A$7</c:f>
              <c:strCache>
                <c:ptCount val="3"/>
                <c:pt idx="0">
                  <c:v>France 2020</c:v>
                </c:pt>
                <c:pt idx="1">
                  <c:v>Centre-Val de Loire 2020</c:v>
                </c:pt>
                <c:pt idx="2">
                  <c:v>Centre-Val de Loire 2010</c:v>
                </c:pt>
              </c:strCache>
            </c:strRef>
          </c:cat>
          <c:val>
            <c:numRef>
              <c:f>Foncier!$B$5:$B$7</c:f>
              <c:numCache>
                <c:formatCode>#,##0</c:formatCode>
                <c:ptCount val="3"/>
                <c:pt idx="0">
                  <c:v>299851.99</c:v>
                </c:pt>
                <c:pt idx="1">
                  <c:v>9034.91</c:v>
                </c:pt>
                <c:pt idx="2">
                  <c:v>14973.88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23-4A59-9BDD-56DFDAD68C5D}"/>
            </c:ext>
          </c:extLst>
        </c:ser>
        <c:ser>
          <c:idx val="1"/>
          <c:order val="1"/>
          <c:tx>
            <c:strRef>
              <c:f>Foncier!$C$4</c:f>
              <c:strCache>
                <c:ptCount val="1"/>
                <c:pt idx="0">
                  <c:v>Fermage (individuel)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Foncier!$A$5:$A$7</c:f>
              <c:strCache>
                <c:ptCount val="3"/>
                <c:pt idx="0">
                  <c:v>France 2020</c:v>
                </c:pt>
                <c:pt idx="1">
                  <c:v>Centre-Val de Loire 2020</c:v>
                </c:pt>
                <c:pt idx="2">
                  <c:v>Centre-Val de Loire 2010</c:v>
                </c:pt>
              </c:strCache>
            </c:strRef>
          </c:cat>
          <c:val>
            <c:numRef>
              <c:f>Foncier!$C$5:$C$7</c:f>
              <c:numCache>
                <c:formatCode>#,##0</c:formatCode>
                <c:ptCount val="3"/>
                <c:pt idx="0">
                  <c:v>247377.38</c:v>
                </c:pt>
                <c:pt idx="1">
                  <c:v>13967.87</c:v>
                </c:pt>
                <c:pt idx="2">
                  <c:v>22971.81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23-4A59-9BDD-56DFDAD68C5D}"/>
            </c:ext>
          </c:extLst>
        </c:ser>
        <c:ser>
          <c:idx val="2"/>
          <c:order val="2"/>
          <c:tx>
            <c:strRef>
              <c:f>Foncier!$D$4</c:f>
              <c:strCache>
                <c:ptCount val="1"/>
                <c:pt idx="0">
                  <c:v>Métayage ou autre faire valoir (individuel)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Foncier!$A$5:$A$7</c:f>
              <c:strCache>
                <c:ptCount val="3"/>
                <c:pt idx="0">
                  <c:v>France 2020</c:v>
                </c:pt>
                <c:pt idx="1">
                  <c:v>Centre-Val de Loire 2020</c:v>
                </c:pt>
                <c:pt idx="2">
                  <c:v>Centre-Val de Loire 2010</c:v>
                </c:pt>
              </c:strCache>
            </c:strRef>
          </c:cat>
          <c:val>
            <c:numRef>
              <c:f>Foncier!$D$5:$D$7</c:f>
              <c:numCache>
                <c:formatCode>#,##0</c:formatCode>
                <c:ptCount val="3"/>
                <c:pt idx="0">
                  <c:v>21144.44</c:v>
                </c:pt>
                <c:pt idx="1">
                  <c:v>91.35</c:v>
                </c:pt>
                <c:pt idx="2">
                  <c:v>320.58999999999997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23-4A59-9BDD-56DFDAD68C5D}"/>
            </c:ext>
          </c:extLst>
        </c:ser>
        <c:ser>
          <c:idx val="3"/>
          <c:order val="3"/>
          <c:tx>
            <c:strRef>
              <c:f>Foncier!$E$4</c:f>
              <c:strCache>
                <c:ptCount val="1"/>
                <c:pt idx="0">
                  <c:v>Propriété (entreprise)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Foncier!$A$5:$A$7</c:f>
              <c:strCache>
                <c:ptCount val="3"/>
                <c:pt idx="0">
                  <c:v>France 2020</c:v>
                </c:pt>
                <c:pt idx="1">
                  <c:v>Centre-Val de Loire 2020</c:v>
                </c:pt>
                <c:pt idx="2">
                  <c:v>Centre-Val de Loire 2010</c:v>
                </c:pt>
              </c:strCache>
            </c:strRef>
          </c:cat>
          <c:val>
            <c:numRef>
              <c:f>Foncier!$E$5:$E$7</c:f>
              <c:numCache>
                <c:formatCode>#,##0</c:formatCode>
                <c:ptCount val="3"/>
                <c:pt idx="0">
                  <c:v>273207.33</c:v>
                </c:pt>
                <c:pt idx="1">
                  <c:v>6298.04</c:v>
                </c:pt>
                <c:pt idx="2">
                  <c:v>1289.05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623-4A59-9BDD-56DFDAD68C5D}"/>
            </c:ext>
          </c:extLst>
        </c:ser>
        <c:ser>
          <c:idx val="4"/>
          <c:order val="4"/>
          <c:tx>
            <c:strRef>
              <c:f>Foncier!$F$4</c:f>
              <c:strCache>
                <c:ptCount val="1"/>
                <c:pt idx="0">
                  <c:v>Mise à dispo par associés propriétaires ou locataires (entreprise)</c:v>
                </c:pt>
              </c:strCache>
            </c:strRef>
          </c:tx>
          <c:spPr>
            <a:gradFill flip="none" rotWithShape="1">
              <a:gsLst>
                <a:gs pos="0">
                  <a:schemeClr val="accent4">
                    <a:lumMod val="60000"/>
                    <a:lumOff val="40000"/>
                  </a:schemeClr>
                </a:gs>
                <a:gs pos="100000">
                  <a:schemeClr val="accent5">
                    <a:lumMod val="70000"/>
                  </a:schemeClr>
                </a:gs>
              </a:gsLst>
              <a:lin ang="0" scaled="0"/>
              <a:tileRect/>
            </a:gradFill>
            <a:ln>
              <a:noFill/>
            </a:ln>
            <a:effectLst/>
          </c:spPr>
          <c:invertIfNegative val="0"/>
          <c:cat>
            <c:strRef>
              <c:f>Foncier!$A$5:$A$7</c:f>
              <c:strCache>
                <c:ptCount val="3"/>
                <c:pt idx="0">
                  <c:v>France 2020</c:v>
                </c:pt>
                <c:pt idx="1">
                  <c:v>Centre-Val de Loire 2020</c:v>
                </c:pt>
                <c:pt idx="2">
                  <c:v>Centre-Val de Loire 2010</c:v>
                </c:pt>
              </c:strCache>
            </c:strRef>
          </c:cat>
          <c:val>
            <c:numRef>
              <c:f>Foncier!$F$5:$F$7</c:f>
              <c:numCache>
                <c:formatCode>#,##0</c:formatCode>
                <c:ptCount val="3"/>
                <c:pt idx="2">
                  <c:v>19769.8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623-4A59-9BDD-56DFDAD68C5D}"/>
            </c:ext>
          </c:extLst>
        </c:ser>
        <c:ser>
          <c:idx val="5"/>
          <c:order val="5"/>
          <c:tx>
            <c:strRef>
              <c:f>Foncier!$G$4</c:f>
              <c:strCache>
                <c:ptCount val="1"/>
                <c:pt idx="0">
                  <c:v>Mise à dispo par associés propriétaires (entreprise)</c:v>
                </c:pt>
              </c:strCache>
            </c:strRef>
          </c:tx>
          <c:spPr>
            <a:pattFill prst="lgCheck">
              <a:fgClr>
                <a:schemeClr val="accent4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Foncier!$A$5:$A$7</c:f>
              <c:strCache>
                <c:ptCount val="3"/>
                <c:pt idx="0">
                  <c:v>France 2020</c:v>
                </c:pt>
                <c:pt idx="1">
                  <c:v>Centre-Val de Loire 2020</c:v>
                </c:pt>
                <c:pt idx="2">
                  <c:v>Centre-Val de Loire 2010</c:v>
                </c:pt>
              </c:strCache>
            </c:strRef>
          </c:cat>
          <c:val>
            <c:numRef>
              <c:f>Foncier!$G$5:$G$7</c:f>
              <c:numCache>
                <c:formatCode>#,##0</c:formatCode>
                <c:ptCount val="3"/>
                <c:pt idx="0">
                  <c:v>322085.62</c:v>
                </c:pt>
                <c:pt idx="1">
                  <c:v>14731.72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623-4A59-9BDD-56DFDAD68C5D}"/>
            </c:ext>
          </c:extLst>
        </c:ser>
        <c:ser>
          <c:idx val="6"/>
          <c:order val="6"/>
          <c:tx>
            <c:strRef>
              <c:f>Foncier!$H$4</c:f>
              <c:strCache>
                <c:ptCount val="1"/>
                <c:pt idx="0">
                  <c:v>Mise à dispo par associés locataires (entreprise)</c:v>
                </c:pt>
              </c:strCache>
            </c:strRef>
          </c:tx>
          <c:spPr>
            <a:pattFill prst="lgCheck">
              <a:fgClr>
                <a:schemeClr val="accent5">
                  <a:lumMod val="50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Foncier!$A$5:$A$7</c:f>
              <c:strCache>
                <c:ptCount val="3"/>
                <c:pt idx="0">
                  <c:v>France 2020</c:v>
                </c:pt>
                <c:pt idx="1">
                  <c:v>Centre-Val de Loire 2020</c:v>
                </c:pt>
                <c:pt idx="2">
                  <c:v>Centre-Val de Loire 2010</c:v>
                </c:pt>
              </c:strCache>
            </c:strRef>
          </c:cat>
          <c:val>
            <c:numRef>
              <c:f>Foncier!$H$5:$H$7</c:f>
              <c:numCache>
                <c:formatCode>#,##0</c:formatCode>
                <c:ptCount val="3"/>
                <c:pt idx="0">
                  <c:v>137659.51</c:v>
                </c:pt>
                <c:pt idx="1">
                  <c:v>6706.66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623-4A59-9BDD-56DFDAD68C5D}"/>
            </c:ext>
          </c:extLst>
        </c:ser>
        <c:ser>
          <c:idx val="7"/>
          <c:order val="7"/>
          <c:tx>
            <c:strRef>
              <c:f>Foncier!$I$4</c:f>
              <c:strCache>
                <c:ptCount val="1"/>
                <c:pt idx="0">
                  <c:v>Fermage auprès d'un tiers (entreprise)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Foncier!$A$5:$A$7</c:f>
              <c:strCache>
                <c:ptCount val="3"/>
                <c:pt idx="0">
                  <c:v>France 2020</c:v>
                </c:pt>
                <c:pt idx="1">
                  <c:v>Centre-Val de Loire 2020</c:v>
                </c:pt>
                <c:pt idx="2">
                  <c:v>Centre-Val de Loire 2010</c:v>
                </c:pt>
              </c:strCache>
            </c:strRef>
          </c:cat>
          <c:val>
            <c:numRef>
              <c:f>Foncier!$I$5:$I$7</c:f>
              <c:numCache>
                <c:formatCode>#,##0</c:formatCode>
                <c:ptCount val="3"/>
                <c:pt idx="0">
                  <c:v>489941.12</c:v>
                </c:pt>
                <c:pt idx="1">
                  <c:v>25688.32</c:v>
                </c:pt>
                <c:pt idx="2">
                  <c:v>27629.360000000001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623-4A59-9BDD-56DFDAD68C5D}"/>
            </c:ext>
          </c:extLst>
        </c:ser>
        <c:ser>
          <c:idx val="8"/>
          <c:order val="8"/>
          <c:tx>
            <c:strRef>
              <c:f>Foncier!$J$4</c:f>
              <c:strCache>
                <c:ptCount val="1"/>
                <c:pt idx="0">
                  <c:v>Métayage ou autre faire valoir (entreprise)</c:v>
                </c:pt>
              </c:strCache>
            </c:strRef>
          </c:tx>
          <c:spPr>
            <a:solidFill>
              <a:schemeClr val="bg2">
                <a:lumMod val="10000"/>
              </a:schemeClr>
            </a:solidFill>
            <a:ln>
              <a:noFill/>
            </a:ln>
            <a:effectLst/>
          </c:spPr>
          <c:invertIfNegative val="0"/>
          <c:cat>
            <c:strRef>
              <c:f>Foncier!$A$5:$A$7</c:f>
              <c:strCache>
                <c:ptCount val="3"/>
                <c:pt idx="0">
                  <c:v>France 2020</c:v>
                </c:pt>
                <c:pt idx="1">
                  <c:v>Centre-Val de Loire 2020</c:v>
                </c:pt>
                <c:pt idx="2">
                  <c:v>Centre-Val de Loire 2010</c:v>
                </c:pt>
              </c:strCache>
            </c:strRef>
          </c:cat>
          <c:val>
            <c:numRef>
              <c:f>Foncier!$J$5:$J$7</c:f>
              <c:numCache>
                <c:formatCode>#,##0</c:formatCode>
                <c:ptCount val="3"/>
                <c:pt idx="0">
                  <c:v>26881.87</c:v>
                </c:pt>
                <c:pt idx="1">
                  <c:v>945.93</c:v>
                </c:pt>
                <c:pt idx="2">
                  <c:v>524.01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623-4A59-9BDD-56DFDAD68C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41420152"/>
        <c:axId val="541423432"/>
      </c:barChart>
      <c:catAx>
        <c:axId val="541420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1423432"/>
        <c:crosses val="autoZero"/>
        <c:auto val="1"/>
        <c:lblAlgn val="ctr"/>
        <c:lblOffset val="100"/>
        <c:noMultiLvlLbl val="0"/>
      </c:catAx>
      <c:valAx>
        <c:axId val="5414234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1420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0888271319026354E-3"/>
          <c:y val="0.67755617253045686"/>
          <c:w val="0.96525318107166413"/>
          <c:h val="0.238973862910870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Répartition de la main d'œuvre dans les exploitations</a:t>
            </a:r>
          </a:p>
        </c:rich>
      </c:tx>
      <c:layout>
        <c:manualLayout>
          <c:xMode val="edge"/>
          <c:yMode val="edge"/>
          <c:x val="0.21401265267540398"/>
          <c:y val="5.09259259259259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'Main d''oeuvre'!$A$5</c:f>
              <c:strCache>
                <c:ptCount val="1"/>
                <c:pt idx="0">
                  <c:v>Main d'oeuvre des chefs et co-exploitants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'Main d''oeuvre'!$B$4:$F$4</c:f>
              <c:strCache>
                <c:ptCount val="5"/>
                <c:pt idx="0">
                  <c:v>Toutes exploitations France 2020</c:v>
                </c:pt>
                <c:pt idx="1">
                  <c:v>Toutes exploitations CVL 2020</c:v>
                </c:pt>
                <c:pt idx="2">
                  <c:v>en-ayant viticulture France 2020</c:v>
                </c:pt>
                <c:pt idx="3">
                  <c:v>en-ayant viticulture CVL 2020</c:v>
                </c:pt>
                <c:pt idx="4">
                  <c:v>en-ayant viticulture CVL 2010</c:v>
                </c:pt>
              </c:strCache>
            </c:strRef>
          </c:cat>
          <c:val>
            <c:numRef>
              <c:f>'Main d''oeuvre'!$B$5:$F$5</c:f>
              <c:numCache>
                <c:formatCode>0%</c:formatCode>
                <c:ptCount val="5"/>
                <c:pt idx="0">
                  <c:v>0.5931399319831564</c:v>
                </c:pt>
                <c:pt idx="1">
                  <c:v>0.58034008084753097</c:v>
                </c:pt>
                <c:pt idx="2">
                  <c:v>0.40942441864658108</c:v>
                </c:pt>
                <c:pt idx="3">
                  <c:v>0.34734209793340964</c:v>
                </c:pt>
                <c:pt idx="4">
                  <c:v>0.42608939553489739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BF-405D-A34E-BE1B998626BF}"/>
            </c:ext>
          </c:extLst>
        </c:ser>
        <c:ser>
          <c:idx val="1"/>
          <c:order val="1"/>
          <c:tx>
            <c:strRef>
              <c:f>'Main d''oeuvre'!$A$6</c:f>
              <c:strCache>
                <c:ptCount val="1"/>
                <c:pt idx="0">
                  <c:v>Main d'oeuvre familiale permanente salariée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'Main d''oeuvre'!$B$4:$F$4</c:f>
              <c:strCache>
                <c:ptCount val="5"/>
                <c:pt idx="0">
                  <c:v>Toutes exploitations France 2020</c:v>
                </c:pt>
                <c:pt idx="1">
                  <c:v>Toutes exploitations CVL 2020</c:v>
                </c:pt>
                <c:pt idx="2">
                  <c:v>en-ayant viticulture France 2020</c:v>
                </c:pt>
                <c:pt idx="3">
                  <c:v>en-ayant viticulture CVL 2020</c:v>
                </c:pt>
                <c:pt idx="4">
                  <c:v>en-ayant viticulture CVL 2010</c:v>
                </c:pt>
              </c:strCache>
            </c:strRef>
          </c:cat>
          <c:val>
            <c:numRef>
              <c:f>'Main d''oeuvre'!$B$6:$F$6</c:f>
              <c:numCache>
                <c:formatCode>0%</c:formatCode>
                <c:ptCount val="5"/>
                <c:pt idx="0">
                  <c:v>3.9988064925875803E-2</c:v>
                </c:pt>
                <c:pt idx="1">
                  <c:v>4.3861829535353225E-2</c:v>
                </c:pt>
                <c:pt idx="2">
                  <c:v>5.0514820844019356E-2</c:v>
                </c:pt>
                <c:pt idx="3">
                  <c:v>7.9619327298130427E-2</c:v>
                </c:pt>
                <c:pt idx="4">
                  <c:v>3.6262427900265334E-2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BF-405D-A34E-BE1B998626BF}"/>
            </c:ext>
          </c:extLst>
        </c:ser>
        <c:ser>
          <c:idx val="2"/>
          <c:order val="2"/>
          <c:tx>
            <c:strRef>
              <c:f>'Main d''oeuvre'!$A$7</c:f>
              <c:strCache>
                <c:ptCount val="1"/>
                <c:pt idx="0">
                  <c:v>Main d'oeuvre familiale permanente non salariée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'Main d''oeuvre'!$B$4:$F$4</c:f>
              <c:strCache>
                <c:ptCount val="5"/>
                <c:pt idx="0">
                  <c:v>Toutes exploitations France 2020</c:v>
                </c:pt>
                <c:pt idx="1">
                  <c:v>Toutes exploitations CVL 2020</c:v>
                </c:pt>
                <c:pt idx="2">
                  <c:v>en-ayant viticulture France 2020</c:v>
                </c:pt>
                <c:pt idx="3">
                  <c:v>en-ayant viticulture CVL 2020</c:v>
                </c:pt>
                <c:pt idx="4">
                  <c:v>en-ayant viticulture CVL 2010</c:v>
                </c:pt>
              </c:strCache>
            </c:strRef>
          </c:cat>
          <c:val>
            <c:numRef>
              <c:f>'Main d''oeuvre'!$B$7:$F$7</c:f>
              <c:numCache>
                <c:formatCode>0%</c:formatCode>
                <c:ptCount val="5"/>
                <c:pt idx="0">
                  <c:v>4.1466928061537255E-2</c:v>
                </c:pt>
                <c:pt idx="1">
                  <c:v>3.4664994310198517E-2</c:v>
                </c:pt>
                <c:pt idx="2">
                  <c:v>3.054447512675702E-2</c:v>
                </c:pt>
                <c:pt idx="3">
                  <c:v>2.1988686538688396E-2</c:v>
                </c:pt>
                <c:pt idx="4">
                  <c:v>5.2433827785885283E-2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BF-405D-A34E-BE1B998626BF}"/>
            </c:ext>
          </c:extLst>
        </c:ser>
        <c:ser>
          <c:idx val="3"/>
          <c:order val="3"/>
          <c:tx>
            <c:strRef>
              <c:f>'Main d''oeuvre'!$A$8</c:f>
              <c:strCache>
                <c:ptCount val="1"/>
                <c:pt idx="0">
                  <c:v>Main d'oeuvre non familiale permanente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'Main d''oeuvre'!$B$4:$F$4</c:f>
              <c:strCache>
                <c:ptCount val="5"/>
                <c:pt idx="0">
                  <c:v>Toutes exploitations France 2020</c:v>
                </c:pt>
                <c:pt idx="1">
                  <c:v>Toutes exploitations CVL 2020</c:v>
                </c:pt>
                <c:pt idx="2">
                  <c:v>en-ayant viticulture France 2020</c:v>
                </c:pt>
                <c:pt idx="3">
                  <c:v>en-ayant viticulture CVL 2020</c:v>
                </c:pt>
                <c:pt idx="4">
                  <c:v>en-ayant viticulture CVL 2010</c:v>
                </c:pt>
              </c:strCache>
            </c:strRef>
          </c:cat>
          <c:val>
            <c:numRef>
              <c:f>'Main d''oeuvre'!$B$8:$F$8</c:f>
              <c:numCache>
                <c:formatCode>0%</c:formatCode>
                <c:ptCount val="5"/>
                <c:pt idx="0">
                  <c:v>0.20975537359473223</c:v>
                </c:pt>
                <c:pt idx="1">
                  <c:v>0.23241216560507794</c:v>
                </c:pt>
                <c:pt idx="2">
                  <c:v>0.33003150270918263</c:v>
                </c:pt>
                <c:pt idx="3">
                  <c:v>0.37351086099070135</c:v>
                </c:pt>
                <c:pt idx="4">
                  <c:v>0.34419967971352156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ABF-405D-A34E-BE1B998626BF}"/>
            </c:ext>
          </c:extLst>
        </c:ser>
        <c:ser>
          <c:idx val="4"/>
          <c:order val="4"/>
          <c:tx>
            <c:strRef>
              <c:f>'Main d''oeuvre'!$A$9</c:f>
              <c:strCache>
                <c:ptCount val="1"/>
                <c:pt idx="0">
                  <c:v>Main d'oeuvre non permanente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'Main d''oeuvre'!$B$4:$F$4</c:f>
              <c:strCache>
                <c:ptCount val="5"/>
                <c:pt idx="0">
                  <c:v>Toutes exploitations France 2020</c:v>
                </c:pt>
                <c:pt idx="1">
                  <c:v>Toutes exploitations CVL 2020</c:v>
                </c:pt>
                <c:pt idx="2">
                  <c:v>en-ayant viticulture France 2020</c:v>
                </c:pt>
                <c:pt idx="3">
                  <c:v>en-ayant viticulture CVL 2020</c:v>
                </c:pt>
                <c:pt idx="4">
                  <c:v>en-ayant viticulture CVL 2010</c:v>
                </c:pt>
              </c:strCache>
            </c:strRef>
          </c:cat>
          <c:val>
            <c:numRef>
              <c:f>'Main d''oeuvre'!$B$9:$F$9</c:f>
              <c:numCache>
                <c:formatCode>0%</c:formatCode>
                <c:ptCount val="5"/>
                <c:pt idx="0">
                  <c:v>0.11470972677566983</c:v>
                </c:pt>
                <c:pt idx="1">
                  <c:v>0.10751142035460998</c:v>
                </c:pt>
                <c:pt idx="2">
                  <c:v>0.17948478267346005</c:v>
                </c:pt>
                <c:pt idx="3">
                  <c:v>0.17704434362740082</c:v>
                </c:pt>
                <c:pt idx="4">
                  <c:v>0.14077996079423069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ABF-405D-A34E-BE1B998626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8877752"/>
        <c:axId val="588879064"/>
      </c:barChart>
      <c:catAx>
        <c:axId val="5888777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88879064"/>
        <c:crosses val="autoZero"/>
        <c:auto val="1"/>
        <c:lblAlgn val="ctr"/>
        <c:lblOffset val="100"/>
        <c:noMultiLvlLbl val="0"/>
      </c:catAx>
      <c:valAx>
        <c:axId val="588879064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88877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Répartition des exploitations vinifiant</a:t>
            </a:r>
          </a:p>
        </c:rich>
      </c:tx>
      <c:layout>
        <c:manualLayout>
          <c:xMode val="edge"/>
          <c:yMode val="edge"/>
          <c:x val="0.18967344706911637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Vinification!$A$5</c:f>
              <c:strCache>
                <c:ptCount val="1"/>
                <c:pt idx="0">
                  <c:v>Nombre d'exploitations</c:v>
                </c:pt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08E-454B-BF97-F49247CCBFE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B52-48B1-AD7D-4BB0F73DAE41}"/>
              </c:ext>
            </c:extLst>
          </c:dPt>
          <c:dPt>
            <c:idx val="2"/>
            <c:bubble3D val="0"/>
            <c:spPr>
              <a:solidFill>
                <a:srgbClr val="7030A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C08E-454B-BF97-F49247CCBFE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B52-48B1-AD7D-4BB0F73DAE4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08E-454B-BF97-F49247CCBFEF}"/>
              </c:ext>
            </c:extLst>
          </c:dPt>
          <c:dLbls>
            <c:dLbl>
              <c:idx val="2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08E-454B-BF97-F49247CCBFE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Vinification!$B$4:$F$4</c:f>
              <c:strCache>
                <c:ptCount val="5"/>
                <c:pt idx="0">
                  <c:v>Cher</c:v>
                </c:pt>
                <c:pt idx="1">
                  <c:v>Indre</c:v>
                </c:pt>
                <c:pt idx="2">
                  <c:v>Indre-et-Loire</c:v>
                </c:pt>
                <c:pt idx="3">
                  <c:v>Loir-et-Cher</c:v>
                </c:pt>
                <c:pt idx="4">
                  <c:v>Loiret</c:v>
                </c:pt>
              </c:strCache>
            </c:strRef>
          </c:cat>
          <c:val>
            <c:numRef>
              <c:f>Vinification!$B$5:$F$5</c:f>
              <c:numCache>
                <c:formatCode>General</c:formatCode>
                <c:ptCount val="5"/>
                <c:pt idx="0">
                  <c:v>261</c:v>
                </c:pt>
                <c:pt idx="1">
                  <c:v>34</c:v>
                </c:pt>
                <c:pt idx="2">
                  <c:v>528</c:v>
                </c:pt>
                <c:pt idx="3">
                  <c:v>252</c:v>
                </c:pt>
                <c:pt idx="4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8E-454B-BF97-F49247CCBFE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Répartition des exploitations selon qu'elles vinifient ou non</a:t>
            </a:r>
          </a:p>
        </c:rich>
      </c:tx>
      <c:layout>
        <c:manualLayout>
          <c:xMode val="edge"/>
          <c:yMode val="edge"/>
          <c:x val="0.18967344706911637"/>
          <c:y val="3.240740740740740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3006105400779846"/>
          <c:y val="0.21392538049602014"/>
          <c:w val="0.40211642505888268"/>
          <c:h val="0.73775197450036623"/>
        </c:manualLayout>
      </c:layout>
      <c:pieChart>
        <c:varyColors val="1"/>
        <c:ser>
          <c:idx val="1"/>
          <c:order val="0"/>
          <c:tx>
            <c:strRef>
              <c:f>Vinification!$A$20</c:f>
              <c:strCache>
                <c:ptCount val="1"/>
                <c:pt idx="0">
                  <c:v>Nombre d'exploitations</c:v>
                </c:pt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22-A801-404A-ADFF-77647715DDC7}"/>
              </c:ext>
            </c:extLst>
          </c:dPt>
          <c:dPt>
            <c:idx val="1"/>
            <c:bubble3D val="0"/>
            <c:spPr>
              <a:pattFill prst="dkVert">
                <a:fgClr>
                  <a:schemeClr val="accent6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23-A801-404A-ADFF-77647715DDC7}"/>
              </c:ext>
            </c:extLst>
          </c:dPt>
          <c:dPt>
            <c:idx val="2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24-A801-404A-ADFF-77647715DDC7}"/>
              </c:ext>
            </c:extLst>
          </c:dPt>
          <c:dPt>
            <c:idx val="3"/>
            <c:bubble3D val="0"/>
            <c:spPr>
              <a:pattFill prst="dkVert">
                <a:fgClr>
                  <a:schemeClr val="accent2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25-A801-404A-ADFF-77647715DDC7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26-A801-404A-ADFF-77647715DDC7}"/>
              </c:ext>
            </c:extLst>
          </c:dPt>
          <c:dPt>
            <c:idx val="5"/>
            <c:bubble3D val="0"/>
            <c:spPr>
              <a:pattFill prst="dkVert">
                <a:fgClr>
                  <a:srgbClr val="7030A0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27-A801-404A-ADFF-77647715DDC7}"/>
              </c:ext>
            </c:extLst>
          </c:dPt>
          <c:dPt>
            <c:idx val="6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28-A801-404A-ADFF-77647715DDC7}"/>
              </c:ext>
            </c:extLst>
          </c:dPt>
          <c:dPt>
            <c:idx val="7"/>
            <c:bubble3D val="0"/>
            <c:spPr>
              <a:pattFill prst="dkVert">
                <a:fgClr>
                  <a:schemeClr val="accent4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29-A801-404A-ADFF-77647715DDC7}"/>
              </c:ext>
            </c:extLst>
          </c:dPt>
          <c:dPt>
            <c:idx val="8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2A-A801-404A-ADFF-77647715DDC7}"/>
              </c:ext>
            </c:extLst>
          </c:dPt>
          <c:dPt>
            <c:idx val="9"/>
            <c:bubble3D val="0"/>
            <c:spPr>
              <a:pattFill prst="dkVert">
                <a:fgClr>
                  <a:schemeClr val="accent1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2B-A801-404A-ADFF-77647715DDC7}"/>
              </c:ext>
            </c:extLst>
          </c:dPt>
          <c:dLbls>
            <c:dLbl>
              <c:idx val="0"/>
              <c:layout>
                <c:manualLayout>
                  <c:x val="4.7346847601496621E-2"/>
                  <c:y val="3.08834951971221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A801-404A-ADFF-77647715DDC7}"/>
                </c:ext>
              </c:extLst>
            </c:dLbl>
            <c:dLbl>
              <c:idx val="1"/>
              <c:layout>
                <c:manualLayout>
                  <c:x val="1.0991035382154202E-2"/>
                  <c:y val="-7.533572894633688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A801-404A-ADFF-77647715DDC7}"/>
                </c:ext>
              </c:extLst>
            </c:dLbl>
            <c:dLbl>
              <c:idx val="4"/>
              <c:layout>
                <c:manualLayout>
                  <c:x val="0.18535636737522954"/>
                  <c:y val="-4.442402832306929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6-A801-404A-ADFF-77647715DDC7}"/>
                </c:ext>
              </c:extLst>
            </c:dLbl>
            <c:dLbl>
              <c:idx val="5"/>
              <c:layout>
                <c:manualLayout>
                  <c:x val="-3.507560303397618E-2"/>
                  <c:y val="-1.394408768464308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7-A801-404A-ADFF-77647715DDC7}"/>
                </c:ext>
              </c:extLst>
            </c:dLbl>
            <c:dLbl>
              <c:idx val="6"/>
              <c:layout>
                <c:manualLayout>
                  <c:x val="-5.8487413729103634E-2"/>
                  <c:y val="8.392126780738731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8-A801-404A-ADFF-77647715DDC7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Vinification!$B$19:$K$19</c:f>
              <c:strCache>
                <c:ptCount val="10"/>
                <c:pt idx="0">
                  <c:v>Cher, avec vinification</c:v>
                </c:pt>
                <c:pt idx="1">
                  <c:v>Cher, sans vinification</c:v>
                </c:pt>
                <c:pt idx="2">
                  <c:v>Indre, avec vinification</c:v>
                </c:pt>
                <c:pt idx="3">
                  <c:v>Indre, sans vinification</c:v>
                </c:pt>
                <c:pt idx="4">
                  <c:v>Indre-et-Loire, avec vinification</c:v>
                </c:pt>
                <c:pt idx="5">
                  <c:v>Indre-et-Loire, sans vinification</c:v>
                </c:pt>
                <c:pt idx="6">
                  <c:v>Loir-et-Cher, avec vinification</c:v>
                </c:pt>
                <c:pt idx="7">
                  <c:v>Loir-et-Cher, sans vinification</c:v>
                </c:pt>
                <c:pt idx="8">
                  <c:v>Loiret, avec vinification</c:v>
                </c:pt>
                <c:pt idx="9">
                  <c:v>Loiret, sans vinification</c:v>
                </c:pt>
              </c:strCache>
            </c:strRef>
          </c:cat>
          <c:val>
            <c:numRef>
              <c:f>Vinification!$B$20:$K$20</c:f>
              <c:numCache>
                <c:formatCode>General</c:formatCode>
                <c:ptCount val="10"/>
                <c:pt idx="0">
                  <c:v>261</c:v>
                </c:pt>
                <c:pt idx="1">
                  <c:v>155</c:v>
                </c:pt>
                <c:pt idx="2">
                  <c:v>34</c:v>
                </c:pt>
                <c:pt idx="3">
                  <c:v>56</c:v>
                </c:pt>
                <c:pt idx="4">
                  <c:v>528</c:v>
                </c:pt>
                <c:pt idx="5">
                  <c:v>160</c:v>
                </c:pt>
                <c:pt idx="6">
                  <c:v>252</c:v>
                </c:pt>
                <c:pt idx="7">
                  <c:v>138</c:v>
                </c:pt>
                <c:pt idx="8">
                  <c:v>11</c:v>
                </c:pt>
                <c:pt idx="9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A801-404A-ADFF-77647715DDC7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Evolution de la part des exploitations viticoles vendant en circuit court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'Circuits courts'!$B$3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'Circuits courts'!$A$4:$A$5</c:f>
              <c:strCache>
                <c:ptCount val="2"/>
                <c:pt idx="0">
                  <c:v>Centre-Val de Loire</c:v>
                </c:pt>
                <c:pt idx="1">
                  <c:v>France</c:v>
                </c:pt>
              </c:strCache>
            </c:strRef>
          </c:cat>
          <c:val>
            <c:numRef>
              <c:f>'Circuits courts'!$B$4:$B$5</c:f>
              <c:numCache>
                <c:formatCode>0%</c:formatCode>
                <c:ptCount val="2"/>
                <c:pt idx="0">
                  <c:v>0.55537656061216267</c:v>
                </c:pt>
                <c:pt idx="1">
                  <c:v>0.27194760285344599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37-4791-8A13-8B944527437D}"/>
            </c:ext>
          </c:extLst>
        </c:ser>
        <c:ser>
          <c:idx val="0"/>
          <c:order val="1"/>
          <c:tx>
            <c:strRef>
              <c:f>'Circuits courts'!$C$3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'Circuits courts'!$A$4:$A$5</c:f>
              <c:strCache>
                <c:ptCount val="2"/>
                <c:pt idx="0">
                  <c:v>Centre-Val de Loire</c:v>
                </c:pt>
                <c:pt idx="1">
                  <c:v>France</c:v>
                </c:pt>
              </c:strCache>
            </c:strRef>
          </c:cat>
          <c:val>
            <c:numRef>
              <c:f>'Circuits courts'!$C$4:$C$5</c:f>
              <c:numCache>
                <c:formatCode>0%</c:formatCode>
                <c:ptCount val="2"/>
                <c:pt idx="0">
                  <c:v>0.67932752179327527</c:v>
                </c:pt>
                <c:pt idx="1">
                  <c:v>0.29920179411894893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37-4791-8A13-8B94452743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3042256"/>
        <c:axId val="593041272"/>
      </c:barChart>
      <c:catAx>
        <c:axId val="593042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3041272"/>
        <c:crosses val="autoZero"/>
        <c:auto val="1"/>
        <c:lblAlgn val="ctr"/>
        <c:lblOffset val="100"/>
        <c:noMultiLvlLbl val="0"/>
      </c:catAx>
      <c:valAx>
        <c:axId val="593041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3042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7911636045494313E-2"/>
          <c:y val="0.92187445319335082"/>
          <c:w val="0.18751006124234471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180975</xdr:rowOff>
    </xdr:from>
    <xdr:to>
      <xdr:col>5</xdr:col>
      <xdr:colOff>742949</xdr:colOff>
      <xdr:row>37</xdr:row>
      <xdr:rowOff>9525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104775</xdr:rowOff>
    </xdr:from>
    <xdr:to>
      <xdr:col>4</xdr:col>
      <xdr:colOff>376237</xdr:colOff>
      <xdr:row>29</xdr:row>
      <xdr:rowOff>9525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0.70098</cdr:x>
      <cdr:y>0.91212</cdr:y>
    </cdr:from>
    <cdr:to>
      <cdr:x>1</cdr:x>
      <cdr:y>1</cdr:y>
    </cdr:to>
    <cdr:sp macro="" textlink="">
      <cdr:nvSpPr>
        <cdr:cNvPr id="3" name="ZoneTexte 7"/>
        <cdr:cNvSpPr txBox="1"/>
      </cdr:nvSpPr>
      <cdr:spPr>
        <a:xfrm xmlns:a="http://schemas.openxmlformats.org/drawingml/2006/main">
          <a:off x="6486525" y="2867025"/>
          <a:ext cx="2767012" cy="27622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 i="1"/>
            <a:t>Sources : Agreste, recensements agricoles 2010 et 2020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428625</xdr:colOff>
      <xdr:row>1</xdr:row>
      <xdr:rowOff>19050</xdr:rowOff>
    </xdr:from>
    <xdr:to>
      <xdr:col>12</xdr:col>
      <xdr:colOff>428625</xdr:colOff>
      <xdr:row>15</xdr:row>
      <xdr:rowOff>95250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14287</xdr:rowOff>
    </xdr:from>
    <xdr:to>
      <xdr:col>7</xdr:col>
      <xdr:colOff>57150</xdr:colOff>
      <xdr:row>44</xdr:row>
      <xdr:rowOff>161925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</cdr:x>
      <cdr:y>0.89931</cdr:y>
    </cdr:from>
    <cdr:to>
      <cdr:x>1</cdr:x>
      <cdr:y>1</cdr:y>
    </cdr:to>
    <cdr:sp macro="" textlink="">
      <cdr:nvSpPr>
        <cdr:cNvPr id="2" name="ZoneTexte 7"/>
        <cdr:cNvSpPr txBox="1"/>
      </cdr:nvSpPr>
      <cdr:spPr>
        <a:xfrm xmlns:a="http://schemas.openxmlformats.org/drawingml/2006/main">
          <a:off x="0" y="2466974"/>
          <a:ext cx="4572000" cy="27622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 i="1"/>
            <a:t>Source : Agreste, recensement agricole 2020</a:t>
          </a: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0.00876</cdr:x>
      <cdr:y>0.93341</cdr:y>
    </cdr:from>
    <cdr:to>
      <cdr:x>1</cdr:x>
      <cdr:y>0.98622</cdr:y>
    </cdr:to>
    <cdr:sp macro="" textlink="">
      <cdr:nvSpPr>
        <cdr:cNvPr id="2" name="ZoneTexte 7"/>
        <cdr:cNvSpPr txBox="1"/>
      </cdr:nvSpPr>
      <cdr:spPr>
        <a:xfrm xmlns:a="http://schemas.openxmlformats.org/drawingml/2006/main">
          <a:off x="66675" y="3871912"/>
          <a:ext cx="7543800" cy="2190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 i="1"/>
            <a:t>Source : Agreste, recensement agricole 2020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300037</xdr:colOff>
      <xdr:row>0</xdr:row>
      <xdr:rowOff>66675</xdr:rowOff>
    </xdr:from>
    <xdr:to>
      <xdr:col>11</xdr:col>
      <xdr:colOff>300037</xdr:colOff>
      <xdr:row>14</xdr:row>
      <xdr:rowOff>142875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0.39479</cdr:x>
      <cdr:y>0.89931</cdr:y>
    </cdr:from>
    <cdr:to>
      <cdr:x>1</cdr:x>
      <cdr:y>1</cdr:y>
    </cdr:to>
    <cdr:sp macro="" textlink="">
      <cdr:nvSpPr>
        <cdr:cNvPr id="2" name="ZoneTexte 7"/>
        <cdr:cNvSpPr txBox="1"/>
      </cdr:nvSpPr>
      <cdr:spPr>
        <a:xfrm xmlns:a="http://schemas.openxmlformats.org/drawingml/2006/main">
          <a:off x="1804988" y="2466975"/>
          <a:ext cx="2767012" cy="27622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 i="1"/>
            <a:t>Sources : Agreste, recensements agricoles 2010 et 2020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</xdr:colOff>
      <xdr:row>0</xdr:row>
      <xdr:rowOff>0</xdr:rowOff>
    </xdr:from>
    <xdr:to>
      <xdr:col>11</xdr:col>
      <xdr:colOff>14287</xdr:colOff>
      <xdr:row>18</xdr:row>
      <xdr:rowOff>123825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0.49687</cdr:x>
      <cdr:y>0.89931</cdr:y>
    </cdr:from>
    <cdr:to>
      <cdr:x>1</cdr:x>
      <cdr:y>1</cdr:y>
    </cdr:to>
    <cdr:sp macro="" textlink="">
      <cdr:nvSpPr>
        <cdr:cNvPr id="2" name="ZoneTexte 7"/>
        <cdr:cNvSpPr txBox="1"/>
      </cdr:nvSpPr>
      <cdr:spPr>
        <a:xfrm xmlns:a="http://schemas.openxmlformats.org/drawingml/2006/main">
          <a:off x="2271712" y="2466975"/>
          <a:ext cx="2300287" cy="27622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 i="1"/>
            <a:t>Sources : Agreste, recensement agricole 2020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180975</xdr:rowOff>
    </xdr:from>
    <xdr:to>
      <xdr:col>3</xdr:col>
      <xdr:colOff>666750</xdr:colOff>
      <xdr:row>26</xdr:row>
      <xdr:rowOff>66675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0.00221</cdr:x>
      <cdr:y>0.94849</cdr:y>
    </cdr:from>
    <cdr:to>
      <cdr:x>0.67077</cdr:x>
      <cdr:y>1</cdr:y>
    </cdr:to>
    <cdr:sp macro="" textlink="">
      <cdr:nvSpPr>
        <cdr:cNvPr id="2" name="ZoneTexte 7"/>
        <cdr:cNvSpPr txBox="1"/>
      </cdr:nvSpPr>
      <cdr:spPr>
        <a:xfrm xmlns:a="http://schemas.openxmlformats.org/drawingml/2006/main">
          <a:off x="22225" y="5086349"/>
          <a:ext cx="6724650" cy="27622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 i="1"/>
            <a:t>Sources : Agreste, recensements agricoles 2010 et 2020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0.49688</cdr:x>
      <cdr:y>0.91088</cdr:y>
    </cdr:from>
    <cdr:to>
      <cdr:x>1</cdr:x>
      <cdr:y>1</cdr:y>
    </cdr:to>
    <cdr:sp macro="" textlink="">
      <cdr:nvSpPr>
        <cdr:cNvPr id="2" name="ZoneTexte 7"/>
        <cdr:cNvSpPr txBox="1"/>
      </cdr:nvSpPr>
      <cdr:spPr>
        <a:xfrm xmlns:a="http://schemas.openxmlformats.org/drawingml/2006/main">
          <a:off x="2271713" y="2498725"/>
          <a:ext cx="2300287" cy="24447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 i="1"/>
            <a:t>Sources : Agreste, recensement agricole 2020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66675</xdr:rowOff>
    </xdr:from>
    <xdr:to>
      <xdr:col>4</xdr:col>
      <xdr:colOff>28574</xdr:colOff>
      <xdr:row>32</xdr:row>
      <xdr:rowOff>76200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0.66455</cdr:x>
      <cdr:y>0.94719</cdr:y>
    </cdr:from>
    <cdr:to>
      <cdr:x>1</cdr:x>
      <cdr:y>1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11803" y="2977258"/>
          <a:ext cx="1722172" cy="1659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0" tIns="22860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endParaRPr lang="fr-F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</cdr:x>
      <cdr:y>0.93903</cdr:y>
    </cdr:from>
    <cdr:to>
      <cdr:x>0.21353</cdr:x>
      <cdr:y>1</cdr:y>
    </cdr:to>
    <cdr:sp macro="" textlink="">
      <cdr:nvSpPr>
        <cdr:cNvPr id="4" name="ZoneTexte 7"/>
        <cdr:cNvSpPr txBox="1"/>
      </cdr:nvSpPr>
      <cdr:spPr>
        <a:xfrm xmlns:a="http://schemas.openxmlformats.org/drawingml/2006/main">
          <a:off x="0" y="3765551"/>
          <a:ext cx="2300265" cy="244474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 i="1"/>
            <a:t>Sources : Agreste, recensement agricole 2020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</xdr:colOff>
      <xdr:row>0</xdr:row>
      <xdr:rowOff>0</xdr:rowOff>
    </xdr:from>
    <xdr:to>
      <xdr:col>10</xdr:col>
      <xdr:colOff>14287</xdr:colOff>
      <xdr:row>18</xdr:row>
      <xdr:rowOff>47625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</xdr:colOff>
      <xdr:row>23</xdr:row>
      <xdr:rowOff>152400</xdr:rowOff>
    </xdr:from>
    <xdr:to>
      <xdr:col>14</xdr:col>
      <xdr:colOff>752475</xdr:colOff>
      <xdr:row>43</xdr:row>
      <xdr:rowOff>9525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0.92055</cdr:y>
    </cdr:from>
    <cdr:to>
      <cdr:x>1</cdr:x>
      <cdr:y>1</cdr:y>
    </cdr:to>
    <cdr:sp macro="" textlink="">
      <cdr:nvSpPr>
        <cdr:cNvPr id="2" name="ZoneTexte 7"/>
        <cdr:cNvSpPr txBox="1"/>
      </cdr:nvSpPr>
      <cdr:spPr>
        <a:xfrm xmlns:a="http://schemas.openxmlformats.org/drawingml/2006/main">
          <a:off x="0" y="3200400"/>
          <a:ext cx="4572000" cy="27622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 i="1"/>
            <a:t>Source : Agreste, recensement agricole 2020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0.91874</cdr:y>
    </cdr:from>
    <cdr:to>
      <cdr:x>1</cdr:x>
      <cdr:y>1</cdr:y>
    </cdr:to>
    <cdr:sp macro="" textlink="">
      <cdr:nvSpPr>
        <cdr:cNvPr id="2" name="ZoneTexte 7"/>
        <cdr:cNvSpPr txBox="1"/>
      </cdr:nvSpPr>
      <cdr:spPr>
        <a:xfrm xmlns:a="http://schemas.openxmlformats.org/drawingml/2006/main">
          <a:off x="0" y="3465412"/>
          <a:ext cx="4572000" cy="30648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 i="1"/>
            <a:t>Source : Agreste, recensement agricole 2020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</xdr:colOff>
      <xdr:row>0</xdr:row>
      <xdr:rowOff>0</xdr:rowOff>
    </xdr:from>
    <xdr:to>
      <xdr:col>10</xdr:col>
      <xdr:colOff>4762</xdr:colOff>
      <xdr:row>14</xdr:row>
      <xdr:rowOff>76200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0.89553</cdr:y>
    </cdr:from>
    <cdr:to>
      <cdr:x>1</cdr:x>
      <cdr:y>1</cdr:y>
    </cdr:to>
    <cdr:sp macro="" textlink="">
      <cdr:nvSpPr>
        <cdr:cNvPr id="2" name="ZoneTexte 7"/>
        <cdr:cNvSpPr txBox="1"/>
      </cdr:nvSpPr>
      <cdr:spPr>
        <a:xfrm xmlns:a="http://schemas.openxmlformats.org/drawingml/2006/main">
          <a:off x="0" y="2627204"/>
          <a:ext cx="4572000" cy="30649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 i="1"/>
            <a:t>Source : Agreste, recensement agricole 2020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171449</xdr:rowOff>
    </xdr:from>
    <xdr:to>
      <xdr:col>14</xdr:col>
      <xdr:colOff>228600</xdr:colOff>
      <xdr:row>30</xdr:row>
      <xdr:rowOff>47624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0.78765</cdr:x>
      <cdr:y>0.91618</cdr:y>
    </cdr:from>
    <cdr:to>
      <cdr:x>1</cdr:x>
      <cdr:y>1</cdr:y>
    </cdr:to>
    <cdr:sp macro="" textlink="">
      <cdr:nvSpPr>
        <cdr:cNvPr id="2" name="ZoneTexte 7"/>
        <cdr:cNvSpPr txBox="1"/>
      </cdr:nvSpPr>
      <cdr:spPr>
        <a:xfrm xmlns:a="http://schemas.openxmlformats.org/drawingml/2006/main">
          <a:off x="10263188" y="3019425"/>
          <a:ext cx="2767012" cy="27622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 i="1"/>
            <a:t>Sources : Agreste, recensements agricoles 2010 et 2020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workbookViewId="0"/>
  </sheetViews>
  <sheetFormatPr baseColWidth="10" defaultRowHeight="15" x14ac:dyDescent="0.25"/>
  <cols>
    <col min="1" max="1" width="28.5703125" bestFit="1" customWidth="1"/>
    <col min="2" max="9" width="13.7109375" customWidth="1"/>
  </cols>
  <sheetData>
    <row r="1" spans="1:13" x14ac:dyDescent="0.25">
      <c r="A1" s="3" t="s">
        <v>102</v>
      </c>
    </row>
    <row r="4" spans="1:13" x14ac:dyDescent="0.25">
      <c r="A4" s="19"/>
      <c r="B4" s="51" t="s">
        <v>20</v>
      </c>
      <c r="C4" s="51"/>
      <c r="D4" s="52" t="s">
        <v>84</v>
      </c>
      <c r="E4" s="53"/>
      <c r="F4" s="51" t="s">
        <v>77</v>
      </c>
      <c r="G4" s="51"/>
      <c r="H4" s="52" t="s">
        <v>78</v>
      </c>
      <c r="I4" s="53"/>
      <c r="J4" s="51" t="s">
        <v>85</v>
      </c>
      <c r="K4" s="51"/>
      <c r="L4" s="51" t="s">
        <v>86</v>
      </c>
      <c r="M4" s="51"/>
    </row>
    <row r="5" spans="1:13" x14ac:dyDescent="0.25">
      <c r="A5" s="20" t="s">
        <v>83</v>
      </c>
      <c r="B5" s="21">
        <v>2020</v>
      </c>
      <c r="C5" s="21">
        <v>2010</v>
      </c>
      <c r="D5" s="21">
        <v>2020</v>
      </c>
      <c r="E5" s="21">
        <v>2010</v>
      </c>
      <c r="F5" s="21">
        <v>2020</v>
      </c>
      <c r="G5" s="21">
        <v>2010</v>
      </c>
      <c r="H5" s="21">
        <v>2020</v>
      </c>
      <c r="I5" s="21">
        <v>2010</v>
      </c>
      <c r="J5" s="21">
        <v>2020</v>
      </c>
      <c r="K5" s="21">
        <v>2010</v>
      </c>
      <c r="L5" s="21">
        <v>2020</v>
      </c>
      <c r="M5" s="21">
        <v>2010</v>
      </c>
    </row>
    <row r="6" spans="1:13" x14ac:dyDescent="0.25">
      <c r="A6" s="5" t="s">
        <v>91</v>
      </c>
      <c r="B6" s="18">
        <v>5823</v>
      </c>
      <c r="C6" s="18">
        <v>7581</v>
      </c>
      <c r="D6" s="18">
        <v>4518</v>
      </c>
      <c r="E6" s="18">
        <v>5206</v>
      </c>
      <c r="F6" s="18">
        <v>125383</v>
      </c>
      <c r="G6" s="18">
        <v>139410</v>
      </c>
      <c r="H6" s="18">
        <v>48711.88</v>
      </c>
      <c r="I6" s="18">
        <v>50379.61</v>
      </c>
      <c r="J6" s="18">
        <v>25762</v>
      </c>
      <c r="K6" s="18">
        <v>33481</v>
      </c>
      <c r="L6" s="18">
        <v>35387</v>
      </c>
      <c r="M6" s="18">
        <v>38859</v>
      </c>
    </row>
    <row r="7" spans="1:13" x14ac:dyDescent="0.25">
      <c r="A7" s="5" t="s">
        <v>92</v>
      </c>
      <c r="B7" s="18">
        <v>4153</v>
      </c>
      <c r="C7" s="18">
        <v>4948</v>
      </c>
      <c r="D7" s="18">
        <v>3896</v>
      </c>
      <c r="E7" s="18">
        <v>4493</v>
      </c>
      <c r="F7" s="18">
        <v>101697</v>
      </c>
      <c r="G7" s="18">
        <v>107898</v>
      </c>
      <c r="H7" s="18">
        <v>36022.42</v>
      </c>
      <c r="I7" s="18">
        <v>33764.370000000003</v>
      </c>
      <c r="J7" s="18">
        <v>38618</v>
      </c>
      <c r="K7" s="18">
        <v>42556</v>
      </c>
      <c r="L7" s="18">
        <v>21857</v>
      </c>
      <c r="M7" s="18">
        <v>26537</v>
      </c>
    </row>
    <row r="8" spans="1:13" x14ac:dyDescent="0.25">
      <c r="A8" s="5" t="s">
        <v>24</v>
      </c>
      <c r="B8" s="18">
        <v>1606</v>
      </c>
      <c r="C8" s="18">
        <v>2483</v>
      </c>
      <c r="D8" s="18">
        <v>1282</v>
      </c>
      <c r="E8" s="18">
        <v>1793</v>
      </c>
      <c r="F8" s="18">
        <v>77465</v>
      </c>
      <c r="G8" s="18">
        <v>87478</v>
      </c>
      <c r="H8" s="18">
        <v>21456.57</v>
      </c>
      <c r="I8" s="18">
        <v>21769.279999999999</v>
      </c>
      <c r="J8" s="18">
        <v>39034</v>
      </c>
      <c r="K8" s="18">
        <v>48265</v>
      </c>
      <c r="L8" s="18">
        <v>9558</v>
      </c>
      <c r="M8" s="18">
        <v>8725</v>
      </c>
    </row>
    <row r="9" spans="1:13" x14ac:dyDescent="0.25">
      <c r="A9" s="5" t="s">
        <v>93</v>
      </c>
      <c r="B9" s="18">
        <v>316</v>
      </c>
      <c r="C9" s="18">
        <v>284</v>
      </c>
      <c r="D9" s="18">
        <v>257</v>
      </c>
      <c r="E9" s="18">
        <v>217</v>
      </c>
      <c r="F9" s="18">
        <v>11478</v>
      </c>
      <c r="G9" s="18">
        <v>11495</v>
      </c>
      <c r="H9" s="18">
        <v>6722.22</v>
      </c>
      <c r="I9" s="18">
        <v>6675.7</v>
      </c>
      <c r="J9" s="18">
        <v>169</v>
      </c>
      <c r="K9" s="18">
        <v>220</v>
      </c>
      <c r="L9" s="18">
        <v>3390</v>
      </c>
      <c r="M9" s="18">
        <v>3113</v>
      </c>
    </row>
    <row r="10" spans="1:13" x14ac:dyDescent="0.25">
      <c r="A10" s="5" t="s">
        <v>101</v>
      </c>
      <c r="B10" s="18">
        <v>15453</v>
      </c>
      <c r="C10" s="18">
        <v>17366</v>
      </c>
      <c r="D10" s="18">
        <v>14442</v>
      </c>
      <c r="E10" s="18">
        <v>16092</v>
      </c>
      <c r="F10" s="18">
        <v>193254</v>
      </c>
      <c r="G10" s="18">
        <v>194006</v>
      </c>
      <c r="H10" s="18">
        <v>47560.67</v>
      </c>
      <c r="I10" s="18">
        <v>47106.19</v>
      </c>
      <c r="J10" s="18">
        <v>104953</v>
      </c>
      <c r="K10" s="18">
        <v>109613</v>
      </c>
      <c r="L10" s="18">
        <v>20424</v>
      </c>
      <c r="M10" s="18">
        <v>18601</v>
      </c>
    </row>
    <row r="11" spans="1:13" x14ac:dyDescent="0.25">
      <c r="A11" s="5" t="s">
        <v>94</v>
      </c>
      <c r="B11" s="18">
        <v>801</v>
      </c>
      <c r="C11" s="18">
        <v>831</v>
      </c>
      <c r="D11" s="18">
        <v>743</v>
      </c>
      <c r="E11" s="18">
        <v>794</v>
      </c>
      <c r="F11" s="18">
        <v>13494</v>
      </c>
      <c r="G11" s="18">
        <v>8876</v>
      </c>
      <c r="H11" s="18">
        <v>3249.28</v>
      </c>
      <c r="I11" s="18">
        <v>2583.1799999999998</v>
      </c>
      <c r="J11" s="18">
        <v>7112</v>
      </c>
      <c r="K11" s="18">
        <v>4638</v>
      </c>
      <c r="L11" s="18">
        <v>1318</v>
      </c>
      <c r="M11" s="18">
        <v>991</v>
      </c>
    </row>
    <row r="12" spans="1:13" x14ac:dyDescent="0.25">
      <c r="A12" s="5" t="s">
        <v>95</v>
      </c>
      <c r="B12" s="18">
        <v>34</v>
      </c>
      <c r="C12" s="18">
        <v>18</v>
      </c>
      <c r="D12" s="18">
        <v>18</v>
      </c>
      <c r="E12" s="18">
        <v>8</v>
      </c>
      <c r="F12" s="18">
        <v>2097</v>
      </c>
      <c r="G12" s="18">
        <v>593</v>
      </c>
      <c r="H12" s="18">
        <v>97.55</v>
      </c>
      <c r="I12" s="18">
        <v>25.88</v>
      </c>
      <c r="J12" s="18">
        <v>1632</v>
      </c>
      <c r="K12" s="18">
        <v>501</v>
      </c>
      <c r="L12" s="18">
        <v>111</v>
      </c>
      <c r="M12" s="18">
        <v>14</v>
      </c>
    </row>
    <row r="13" spans="1:13" x14ac:dyDescent="0.25">
      <c r="A13" s="5" t="s">
        <v>96</v>
      </c>
      <c r="B13" s="18">
        <v>12846</v>
      </c>
      <c r="C13" s="18">
        <v>18680</v>
      </c>
      <c r="D13" s="18">
        <v>10406</v>
      </c>
      <c r="E13" s="18">
        <v>13473</v>
      </c>
      <c r="F13" s="18">
        <v>599436</v>
      </c>
      <c r="G13" s="18">
        <v>672761</v>
      </c>
      <c r="H13" s="18">
        <v>233287.53</v>
      </c>
      <c r="I13" s="18">
        <v>225959.54</v>
      </c>
      <c r="J13" s="18">
        <v>213719</v>
      </c>
      <c r="K13" s="18">
        <v>272278</v>
      </c>
      <c r="L13" s="18">
        <v>99252</v>
      </c>
      <c r="M13" s="18">
        <v>119890</v>
      </c>
    </row>
    <row r="14" spans="1:13" x14ac:dyDescent="0.25">
      <c r="A14" s="5" t="s">
        <v>97</v>
      </c>
      <c r="B14" s="18">
        <v>18378</v>
      </c>
      <c r="C14" s="18">
        <v>24937</v>
      </c>
      <c r="D14" s="18">
        <v>15862</v>
      </c>
      <c r="E14" s="18">
        <v>19881</v>
      </c>
      <c r="F14" s="18">
        <v>481131</v>
      </c>
      <c r="G14" s="18">
        <v>562426</v>
      </c>
      <c r="H14" s="18">
        <v>253738.96</v>
      </c>
      <c r="I14" s="18">
        <v>273002.86</v>
      </c>
      <c r="J14" s="18">
        <v>106990</v>
      </c>
      <c r="K14" s="18">
        <v>150850</v>
      </c>
      <c r="L14" s="18">
        <v>70994</v>
      </c>
      <c r="M14" s="18">
        <v>80356</v>
      </c>
    </row>
    <row r="15" spans="1:13" x14ac:dyDescent="0.25">
      <c r="A15" s="5" t="s">
        <v>98</v>
      </c>
      <c r="B15" s="18">
        <v>1550</v>
      </c>
      <c r="C15" s="18">
        <v>2290</v>
      </c>
      <c r="D15" s="18">
        <v>1210</v>
      </c>
      <c r="E15" s="18">
        <v>1646</v>
      </c>
      <c r="F15" s="18">
        <v>78659</v>
      </c>
      <c r="G15" s="18">
        <v>90528</v>
      </c>
      <c r="H15" s="18">
        <v>32124.98</v>
      </c>
      <c r="I15" s="18">
        <v>35821.08</v>
      </c>
      <c r="J15" s="18">
        <v>18937</v>
      </c>
      <c r="K15" s="18">
        <v>22396</v>
      </c>
      <c r="L15" s="18">
        <v>21382</v>
      </c>
      <c r="M15" s="18">
        <v>24581</v>
      </c>
    </row>
    <row r="16" spans="1:13" x14ac:dyDescent="0.25">
      <c r="A16" s="5" t="s">
        <v>99</v>
      </c>
      <c r="B16" s="18">
        <v>6798</v>
      </c>
      <c r="C16" s="18">
        <v>7912</v>
      </c>
      <c r="D16" s="18">
        <v>5974</v>
      </c>
      <c r="E16" s="18">
        <v>6414</v>
      </c>
      <c r="F16" s="18">
        <v>133664</v>
      </c>
      <c r="G16" s="18">
        <v>136215</v>
      </c>
      <c r="H16" s="18">
        <v>92104.56</v>
      </c>
      <c r="I16" s="18">
        <v>91515.15</v>
      </c>
      <c r="J16" s="18">
        <v>10414</v>
      </c>
      <c r="K16" s="18">
        <v>19680</v>
      </c>
      <c r="L16" s="18">
        <v>13190</v>
      </c>
      <c r="M16" s="18">
        <v>7718</v>
      </c>
    </row>
    <row r="17" spans="1:13" x14ac:dyDescent="0.25">
      <c r="A17" s="5" t="s">
        <v>31</v>
      </c>
      <c r="B17" s="18">
        <v>67777</v>
      </c>
      <c r="C17" s="18">
        <v>87333</v>
      </c>
      <c r="D17" s="18">
        <v>58621</v>
      </c>
      <c r="E17" s="18">
        <v>70019</v>
      </c>
      <c r="F17" s="18">
        <v>1818149</v>
      </c>
      <c r="G17" s="18">
        <v>2011768</v>
      </c>
      <c r="H17" s="18">
        <v>775161.56999999983</v>
      </c>
      <c r="I17" s="18">
        <v>788619.74</v>
      </c>
      <c r="J17" s="18">
        <v>567393</v>
      </c>
      <c r="K17" s="18">
        <v>704536</v>
      </c>
      <c r="L17" s="18">
        <v>297074</v>
      </c>
      <c r="M17" s="18">
        <v>329386</v>
      </c>
    </row>
    <row r="18" spans="1:13" x14ac:dyDescent="0.25">
      <c r="A18" s="10" t="s">
        <v>103</v>
      </c>
    </row>
    <row r="19" spans="1:13" x14ac:dyDescent="0.25">
      <c r="A19" s="10" t="s">
        <v>32</v>
      </c>
    </row>
  </sheetData>
  <mergeCells count="6">
    <mergeCell ref="B4:C4"/>
    <mergeCell ref="F4:G4"/>
    <mergeCell ref="J4:K4"/>
    <mergeCell ref="L4:M4"/>
    <mergeCell ref="H4:I4"/>
    <mergeCell ref="D4:E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A10" sqref="A10:A11"/>
    </sheetView>
  </sheetViews>
  <sheetFormatPr baseColWidth="10" defaultRowHeight="15" x14ac:dyDescent="0.25"/>
  <cols>
    <col min="1" max="1" width="18.28515625" bestFit="1" customWidth="1"/>
    <col min="2" max="2" width="18.85546875" bestFit="1" customWidth="1"/>
    <col min="3" max="3" width="21.42578125" bestFit="1" customWidth="1"/>
    <col min="4" max="4" width="17.140625" customWidth="1"/>
    <col min="5" max="5" width="27" customWidth="1"/>
  </cols>
  <sheetData>
    <row r="1" spans="1:5" x14ac:dyDescent="0.25">
      <c r="A1" s="3" t="s">
        <v>37</v>
      </c>
    </row>
    <row r="4" spans="1:5" ht="30" x14ac:dyDescent="0.25">
      <c r="B4" s="8" t="s">
        <v>22</v>
      </c>
      <c r="C4" s="8" t="s">
        <v>23</v>
      </c>
      <c r="D4" s="8" t="s">
        <v>25</v>
      </c>
      <c r="E4" s="8" t="s">
        <v>26</v>
      </c>
    </row>
    <row r="5" spans="1:5" x14ac:dyDescent="0.25">
      <c r="A5" s="5" t="s">
        <v>15</v>
      </c>
      <c r="B5" s="5">
        <v>1102.8499999999999</v>
      </c>
      <c r="C5" s="5">
        <v>4232.59</v>
      </c>
      <c r="D5" s="6">
        <f>B5/C5</f>
        <v>0.26056150016892726</v>
      </c>
      <c r="E5" s="6">
        <f>B5/B$9</f>
        <v>0.22267292308562059</v>
      </c>
    </row>
    <row r="6" spans="1:5" x14ac:dyDescent="0.25">
      <c r="A6" s="5" t="s">
        <v>16</v>
      </c>
      <c r="B6" s="5">
        <v>29.17</v>
      </c>
      <c r="C6" s="5">
        <v>563.13</v>
      </c>
      <c r="D6" s="6">
        <f t="shared" ref="D6:D9" si="0">B6/C6</f>
        <v>5.1799762044288176E-2</v>
      </c>
      <c r="E6" s="6">
        <f>B6/B$9</f>
        <v>5.8896215862606462E-3</v>
      </c>
    </row>
    <row r="7" spans="1:5" x14ac:dyDescent="0.25">
      <c r="A7" s="5" t="s">
        <v>17</v>
      </c>
      <c r="B7" s="5">
        <v>2904.86</v>
      </c>
      <c r="C7" s="5">
        <v>9840.35</v>
      </c>
      <c r="D7" s="6">
        <f t="shared" si="0"/>
        <v>0.2951988496344134</v>
      </c>
      <c r="E7" s="6">
        <f>B7/B$9</f>
        <v>0.58651100997823447</v>
      </c>
    </row>
    <row r="8" spans="1:5" x14ac:dyDescent="0.25">
      <c r="A8" s="5" t="s">
        <v>18</v>
      </c>
      <c r="B8" s="5">
        <v>915.9</v>
      </c>
      <c r="C8" s="5">
        <v>6673.54</v>
      </c>
      <c r="D8" s="6">
        <f t="shared" si="0"/>
        <v>0.13724350194949006</v>
      </c>
      <c r="E8" s="6">
        <f>B8/B$9</f>
        <v>0.18492644534988431</v>
      </c>
    </row>
    <row r="9" spans="1:5" x14ac:dyDescent="0.25">
      <c r="A9" s="5" t="s">
        <v>24</v>
      </c>
      <c r="B9" s="5">
        <f>SUM(B5:B8)</f>
        <v>4952.78</v>
      </c>
      <c r="C9" s="5">
        <f>SUM(C5:C8)</f>
        <v>21309.61</v>
      </c>
      <c r="D9" s="6">
        <f t="shared" si="0"/>
        <v>0.23242002082628446</v>
      </c>
      <c r="E9" s="1"/>
    </row>
    <row r="10" spans="1:5" x14ac:dyDescent="0.25">
      <c r="A10" s="10" t="s">
        <v>33</v>
      </c>
    </row>
    <row r="11" spans="1:5" x14ac:dyDescent="0.25">
      <c r="A11" s="10" t="s">
        <v>32</v>
      </c>
    </row>
    <row r="36" spans="5:5" x14ac:dyDescent="0.25">
      <c r="E36" s="3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workbookViewId="0">
      <selection activeCell="C44" sqref="C44"/>
    </sheetView>
  </sheetViews>
  <sheetFormatPr baseColWidth="10" defaultRowHeight="15" x14ac:dyDescent="0.25"/>
  <cols>
    <col min="1" max="1" width="84" bestFit="1" customWidth="1"/>
    <col min="2" max="4" width="25.7109375" customWidth="1"/>
  </cols>
  <sheetData>
    <row r="1" spans="1:4" x14ac:dyDescent="0.25">
      <c r="A1" s="3" t="s">
        <v>160</v>
      </c>
    </row>
    <row r="4" spans="1:4" ht="45" x14ac:dyDescent="0.25">
      <c r="A4" s="45"/>
      <c r="B4" s="46" t="s">
        <v>152</v>
      </c>
      <c r="C4" s="46" t="s">
        <v>153</v>
      </c>
      <c r="D4" s="45" t="s">
        <v>154</v>
      </c>
    </row>
    <row r="5" spans="1:4" x14ac:dyDescent="0.25">
      <c r="A5" s="47" t="s">
        <v>155</v>
      </c>
      <c r="B5" s="33">
        <v>2.8248587570621499E-3</v>
      </c>
      <c r="C5" s="33">
        <v>1.02237654320988E-2</v>
      </c>
      <c r="D5" s="33">
        <v>1.3081748772066333E-2</v>
      </c>
    </row>
    <row r="6" spans="1:4" x14ac:dyDescent="0.25">
      <c r="A6" s="47" t="s">
        <v>156</v>
      </c>
      <c r="B6" s="48">
        <v>0.30225988700564999</v>
      </c>
      <c r="C6" s="33">
        <v>0.32368827160493802</v>
      </c>
      <c r="D6" s="33">
        <v>0.30015075621261489</v>
      </c>
    </row>
    <row r="7" spans="1:4" x14ac:dyDescent="0.25">
      <c r="A7" s="47" t="s">
        <v>157</v>
      </c>
      <c r="B7" s="33">
        <v>9.8870056497175104E-2</v>
      </c>
      <c r="C7" s="33">
        <v>7.17592592592593E-2</v>
      </c>
      <c r="D7" s="33">
        <v>4.8825560472693673E-2</v>
      </c>
    </row>
    <row r="8" spans="1:4" x14ac:dyDescent="0.25">
      <c r="A8" s="47" t="s">
        <v>158</v>
      </c>
      <c r="B8" s="33">
        <v>0.29661016949152541</v>
      </c>
      <c r="C8" s="33">
        <f>0.219135802469136+0.0771604938271605</f>
        <v>0.2962962962962965</v>
      </c>
      <c r="D8" s="33">
        <v>0.26450420658464235</v>
      </c>
    </row>
    <row r="9" spans="1:4" x14ac:dyDescent="0.25">
      <c r="A9" s="47" t="s">
        <v>159</v>
      </c>
      <c r="B9" s="33">
        <v>0.29943502824858803</v>
      </c>
      <c r="C9" s="33">
        <v>0.298032407407407</v>
      </c>
      <c r="D9" s="33">
        <v>0.3734377279579828</v>
      </c>
    </row>
    <row r="10" spans="1:4" x14ac:dyDescent="0.25">
      <c r="A10" s="10" t="s">
        <v>33</v>
      </c>
      <c r="B10" s="49"/>
      <c r="C10" s="49"/>
      <c r="D10" s="49"/>
    </row>
    <row r="11" spans="1:4" x14ac:dyDescent="0.25">
      <c r="A11" s="10" t="s">
        <v>32</v>
      </c>
    </row>
    <row r="34" spans="1:1" x14ac:dyDescent="0.25">
      <c r="A34" s="50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3"/>
  <sheetViews>
    <sheetView workbookViewId="0">
      <selection activeCell="G16" sqref="G16"/>
    </sheetView>
  </sheetViews>
  <sheetFormatPr baseColWidth="10" defaultRowHeight="15" x14ac:dyDescent="0.25"/>
  <cols>
    <col min="1" max="1" width="68" bestFit="1" customWidth="1"/>
    <col min="2" max="2" width="16.7109375" bestFit="1" customWidth="1"/>
    <col min="3" max="3" width="17.7109375" bestFit="1" customWidth="1"/>
    <col min="4" max="4" width="16.7109375" bestFit="1" customWidth="1"/>
    <col min="5" max="5" width="17.7109375" bestFit="1" customWidth="1"/>
  </cols>
  <sheetData>
    <row r="2" spans="1:5" x14ac:dyDescent="0.25">
      <c r="B2" s="56" t="s">
        <v>43</v>
      </c>
      <c r="C2" s="56"/>
      <c r="D2" s="56" t="s">
        <v>44</v>
      </c>
      <c r="E2" s="56"/>
    </row>
    <row r="3" spans="1:5" x14ac:dyDescent="0.25">
      <c r="A3" s="5" t="s">
        <v>39</v>
      </c>
      <c r="B3" s="5" t="s">
        <v>40</v>
      </c>
      <c r="C3" s="5" t="s">
        <v>41</v>
      </c>
      <c r="D3" s="5" t="s">
        <v>40</v>
      </c>
      <c r="E3" s="5" t="s">
        <v>41</v>
      </c>
    </row>
    <row r="4" spans="1:5" x14ac:dyDescent="0.25">
      <c r="A4" s="5" t="s">
        <v>20</v>
      </c>
      <c r="B4" s="13">
        <v>308</v>
      </c>
      <c r="C4" s="13">
        <v>320</v>
      </c>
      <c r="D4" s="13">
        <v>172</v>
      </c>
      <c r="E4" s="13">
        <v>108</v>
      </c>
    </row>
    <row r="5" spans="1:5" x14ac:dyDescent="0.25">
      <c r="A5" s="5" t="s">
        <v>55</v>
      </c>
      <c r="B5" s="5">
        <v>92.21</v>
      </c>
      <c r="C5" s="5">
        <v>86.25</v>
      </c>
      <c r="D5" s="5"/>
      <c r="E5" s="5"/>
    </row>
    <row r="6" spans="1:5" x14ac:dyDescent="0.25">
      <c r="A6" s="5" t="s">
        <v>53</v>
      </c>
      <c r="B6" s="5">
        <v>50.3</v>
      </c>
      <c r="C6" s="5">
        <v>49.81</v>
      </c>
      <c r="D6" s="5">
        <v>52</v>
      </c>
      <c r="E6" s="5">
        <v>50.24</v>
      </c>
    </row>
    <row r="7" spans="1:5" x14ac:dyDescent="0.25">
      <c r="A7" s="5" t="s">
        <v>56</v>
      </c>
      <c r="B7" s="5">
        <v>22.2</v>
      </c>
      <c r="C7" s="5">
        <v>23.9</v>
      </c>
      <c r="D7" s="5">
        <v>21.76</v>
      </c>
      <c r="E7" s="5">
        <v>20.86</v>
      </c>
    </row>
    <row r="8" spans="1:5" x14ac:dyDescent="0.25">
      <c r="A8" s="5" t="s">
        <v>57</v>
      </c>
      <c r="B8" s="5">
        <v>17.32</v>
      </c>
      <c r="C8" s="5">
        <v>22.59</v>
      </c>
      <c r="D8" s="5">
        <v>16.059999999999999</v>
      </c>
      <c r="E8" s="5">
        <v>27.34</v>
      </c>
    </row>
    <row r="9" spans="1:5" x14ac:dyDescent="0.25">
      <c r="A9" s="5" t="s">
        <v>58</v>
      </c>
      <c r="B9" s="5">
        <v>14.08</v>
      </c>
      <c r="C9" s="5">
        <v>21.36</v>
      </c>
      <c r="D9" s="5">
        <v>12.9</v>
      </c>
      <c r="E9" s="5">
        <v>15.79</v>
      </c>
    </row>
    <row r="10" spans="1:5" x14ac:dyDescent="0.25">
      <c r="A10" s="5" t="s">
        <v>59</v>
      </c>
      <c r="B10" s="5">
        <v>12.68</v>
      </c>
      <c r="C10" s="5">
        <v>18.64</v>
      </c>
      <c r="D10" s="5">
        <v>19.170000000000002</v>
      </c>
      <c r="E10" s="5">
        <v>24.46</v>
      </c>
    </row>
    <row r="11" spans="1:5" x14ac:dyDescent="0.25">
      <c r="A11" s="5" t="s">
        <v>60</v>
      </c>
      <c r="B11" s="5">
        <v>5.19</v>
      </c>
      <c r="C11" s="5">
        <v>11.25</v>
      </c>
      <c r="D11" s="5">
        <v>28.49</v>
      </c>
      <c r="E11" s="5">
        <v>23.15</v>
      </c>
    </row>
    <row r="12" spans="1:5" x14ac:dyDescent="0.25">
      <c r="A12" s="5" t="s">
        <v>61</v>
      </c>
      <c r="B12" s="5">
        <v>13.96</v>
      </c>
      <c r="C12" s="5">
        <v>14.06</v>
      </c>
      <c r="D12" s="5">
        <v>31.98</v>
      </c>
      <c r="E12" s="5">
        <v>24.07</v>
      </c>
    </row>
    <row r="13" spans="1:5" x14ac:dyDescent="0.25">
      <c r="A13" s="5" t="s">
        <v>62</v>
      </c>
      <c r="B13" s="5">
        <v>25</v>
      </c>
      <c r="C13" s="5">
        <v>33.130000000000003</v>
      </c>
      <c r="D13" s="5">
        <v>29.07</v>
      </c>
      <c r="E13" s="5">
        <v>35.19</v>
      </c>
    </row>
    <row r="14" spans="1:5" x14ac:dyDescent="0.25">
      <c r="A14" s="5" t="s">
        <v>63</v>
      </c>
      <c r="B14" s="5">
        <v>55.84</v>
      </c>
      <c r="C14" s="5">
        <v>41.56</v>
      </c>
      <c r="D14" s="5">
        <v>10.47</v>
      </c>
      <c r="E14" s="5">
        <v>17.59</v>
      </c>
    </row>
    <row r="15" spans="1:5" x14ac:dyDescent="0.25">
      <c r="A15" s="5" t="s">
        <v>76</v>
      </c>
      <c r="B15" s="11">
        <v>329391.7</v>
      </c>
      <c r="C15" s="11">
        <v>249580.4</v>
      </c>
      <c r="D15" s="11">
        <v>167706.9</v>
      </c>
      <c r="E15" s="11">
        <v>148749</v>
      </c>
    </row>
    <row r="16" spans="1:5" x14ac:dyDescent="0.25">
      <c r="A16" s="5" t="s">
        <v>54</v>
      </c>
      <c r="B16" s="11">
        <v>10385.74</v>
      </c>
      <c r="C16" s="11">
        <v>6040.13</v>
      </c>
      <c r="D16" s="11">
        <v>2143.5500000000002</v>
      </c>
      <c r="E16" s="11">
        <v>1220.0999999999999</v>
      </c>
    </row>
    <row r="17" spans="1:5" x14ac:dyDescent="0.25">
      <c r="A17" s="5" t="s">
        <v>77</v>
      </c>
      <c r="B17" s="11">
        <v>9768.4599999999991</v>
      </c>
      <c r="C17" s="11">
        <v>13222.52</v>
      </c>
      <c r="D17" s="11">
        <v>13456.95</v>
      </c>
      <c r="E17" s="11">
        <v>13166.83</v>
      </c>
    </row>
    <row r="18" spans="1:5" x14ac:dyDescent="0.25">
      <c r="A18" s="5" t="s">
        <v>78</v>
      </c>
      <c r="B18" s="11">
        <v>5078.97</v>
      </c>
      <c r="C18" s="11">
        <v>3629.06</v>
      </c>
      <c r="D18" s="11"/>
      <c r="E18" s="11"/>
    </row>
    <row r="19" spans="1:5" x14ac:dyDescent="0.25">
      <c r="A19" s="5" t="s">
        <v>79</v>
      </c>
      <c r="B19" s="11">
        <v>1916.44</v>
      </c>
      <c r="C19" s="11">
        <v>1037.01</v>
      </c>
      <c r="D19" s="11"/>
      <c r="E19" s="11"/>
    </row>
    <row r="20" spans="1:5" x14ac:dyDescent="0.25">
      <c r="A20" s="5" t="s">
        <v>64</v>
      </c>
      <c r="B20" s="6">
        <f>B19/B18</f>
        <v>0.37732847408037457</v>
      </c>
      <c r="C20" s="6">
        <f>C19/C18</f>
        <v>0.28575168225380676</v>
      </c>
      <c r="D20" s="5"/>
      <c r="E20" s="5"/>
    </row>
    <row r="21" spans="1:5" x14ac:dyDescent="0.25">
      <c r="A21" s="5" t="s">
        <v>81</v>
      </c>
      <c r="B21" s="5">
        <v>31.72</v>
      </c>
      <c r="C21" s="5">
        <v>41.32</v>
      </c>
      <c r="D21" s="5">
        <v>78.239999999999995</v>
      </c>
      <c r="E21" s="5">
        <v>121.92</v>
      </c>
    </row>
    <row r="22" spans="1:5" x14ac:dyDescent="0.25">
      <c r="A22" s="5" t="s">
        <v>80</v>
      </c>
      <c r="B22" s="5">
        <v>16.489999999999998</v>
      </c>
      <c r="C22" s="5">
        <v>11.34</v>
      </c>
      <c r="D22" s="5"/>
      <c r="E22" s="5"/>
    </row>
    <row r="23" spans="1:5" x14ac:dyDescent="0.25">
      <c r="A23" s="5" t="s">
        <v>65</v>
      </c>
      <c r="B23" s="5">
        <v>51.99</v>
      </c>
      <c r="C23" s="5">
        <v>27.45</v>
      </c>
      <c r="D23" s="5"/>
      <c r="E23" s="5"/>
    </row>
    <row r="24" spans="1:5" x14ac:dyDescent="0.25">
      <c r="A24" s="5" t="s">
        <v>66</v>
      </c>
      <c r="B24" s="5">
        <v>93.89</v>
      </c>
      <c r="C24" s="5">
        <v>98.79</v>
      </c>
      <c r="D24" s="5"/>
      <c r="E24" s="5"/>
    </row>
    <row r="25" spans="1:5" x14ac:dyDescent="0.25">
      <c r="A25" s="5" t="s">
        <v>67</v>
      </c>
      <c r="B25" s="5">
        <v>0.6</v>
      </c>
      <c r="C25" s="5">
        <v>0.75</v>
      </c>
      <c r="D25" s="5"/>
      <c r="E25" s="5"/>
    </row>
    <row r="26" spans="1:5" x14ac:dyDescent="0.25">
      <c r="A26" s="5" t="s">
        <v>68</v>
      </c>
      <c r="B26" s="5">
        <v>1.31</v>
      </c>
      <c r="C26" s="5">
        <v>0.26</v>
      </c>
      <c r="D26" s="5"/>
      <c r="E26" s="5"/>
    </row>
    <row r="27" spans="1:5" x14ac:dyDescent="0.25">
      <c r="A27" s="5" t="s">
        <v>69</v>
      </c>
      <c r="B27" s="5">
        <v>4.2</v>
      </c>
      <c r="C27" s="5">
        <v>0.19</v>
      </c>
      <c r="D27" s="5"/>
      <c r="E27" s="5"/>
    </row>
    <row r="28" spans="1:5" x14ac:dyDescent="0.25">
      <c r="A28" s="5" t="s">
        <v>70</v>
      </c>
      <c r="B28" s="5">
        <v>32.840000000000003</v>
      </c>
      <c r="C28" s="5">
        <v>53</v>
      </c>
      <c r="D28" s="5">
        <v>65.84</v>
      </c>
      <c r="E28" s="5">
        <v>69.239999999999995</v>
      </c>
    </row>
    <row r="29" spans="1:5" x14ac:dyDescent="0.25">
      <c r="A29" s="5" t="s">
        <v>71</v>
      </c>
      <c r="B29" s="5">
        <v>10.46</v>
      </c>
      <c r="C29" s="5">
        <v>16.89</v>
      </c>
      <c r="D29" s="5">
        <v>21.7</v>
      </c>
      <c r="E29" s="5">
        <v>25.74</v>
      </c>
    </row>
    <row r="30" spans="1:5" x14ac:dyDescent="0.25">
      <c r="A30" s="5" t="s">
        <v>72</v>
      </c>
      <c r="B30" s="5">
        <v>6.77</v>
      </c>
      <c r="C30" s="5">
        <v>12.33</v>
      </c>
      <c r="D30" s="5">
        <v>16.12</v>
      </c>
      <c r="E30" s="5">
        <v>17.46</v>
      </c>
    </row>
    <row r="31" spans="1:5" x14ac:dyDescent="0.25">
      <c r="A31" s="5" t="s">
        <v>73</v>
      </c>
      <c r="B31" s="14">
        <v>0.32</v>
      </c>
      <c r="C31" s="14" t="s">
        <v>42</v>
      </c>
      <c r="D31" s="5">
        <v>3.11</v>
      </c>
      <c r="E31" s="5">
        <v>0.08</v>
      </c>
    </row>
    <row r="32" spans="1:5" x14ac:dyDescent="0.25">
      <c r="A32" s="5" t="s">
        <v>74</v>
      </c>
      <c r="B32" s="14" t="s">
        <v>42</v>
      </c>
      <c r="C32" s="14" t="s">
        <v>42</v>
      </c>
      <c r="D32" s="5">
        <v>0.19</v>
      </c>
      <c r="E32" s="5">
        <v>1.18</v>
      </c>
    </row>
    <row r="33" spans="1:5" x14ac:dyDescent="0.25">
      <c r="A33" s="5" t="s">
        <v>75</v>
      </c>
      <c r="B33" s="5">
        <v>4.3499999999999996</v>
      </c>
      <c r="C33" s="5">
        <v>2.66</v>
      </c>
      <c r="D33" s="5">
        <v>9.14</v>
      </c>
      <c r="E33" s="5">
        <v>3.75</v>
      </c>
    </row>
    <row r="34" spans="1:5" x14ac:dyDescent="0.25">
      <c r="A34" s="5" t="s">
        <v>45</v>
      </c>
      <c r="B34" s="15">
        <v>183.74</v>
      </c>
      <c r="C34" s="15">
        <v>986.21</v>
      </c>
      <c r="D34" s="15">
        <v>1880.41</v>
      </c>
      <c r="E34" s="15">
        <v>1885.91</v>
      </c>
    </row>
    <row r="35" spans="1:5" x14ac:dyDescent="0.25">
      <c r="A35" s="5" t="s">
        <v>46</v>
      </c>
      <c r="B35" s="14" t="s">
        <v>42</v>
      </c>
      <c r="C35" s="14">
        <v>55.25</v>
      </c>
      <c r="D35" s="14">
        <v>341.56</v>
      </c>
      <c r="E35" s="14">
        <v>275.2</v>
      </c>
    </row>
    <row r="36" spans="1:5" x14ac:dyDescent="0.25">
      <c r="A36" s="5" t="s">
        <v>47</v>
      </c>
      <c r="B36" s="14">
        <v>4.76</v>
      </c>
      <c r="C36" s="14" t="s">
        <v>42</v>
      </c>
      <c r="D36" s="14">
        <v>33.86</v>
      </c>
      <c r="E36" s="14">
        <v>35.71</v>
      </c>
    </row>
    <row r="37" spans="1:5" x14ac:dyDescent="0.25">
      <c r="A37" s="5" t="s">
        <v>48</v>
      </c>
      <c r="B37" s="5">
        <v>3.27</v>
      </c>
      <c r="C37" s="5">
        <v>4.2</v>
      </c>
      <c r="D37" s="5">
        <v>4.62</v>
      </c>
      <c r="E37" s="5">
        <v>1.94</v>
      </c>
    </row>
    <row r="38" spans="1:5" x14ac:dyDescent="0.25">
      <c r="A38" s="5" t="s">
        <v>49</v>
      </c>
      <c r="B38" s="5">
        <v>1.18</v>
      </c>
      <c r="C38" s="5">
        <v>1.19</v>
      </c>
      <c r="D38" s="5">
        <v>0.82</v>
      </c>
      <c r="E38" s="5">
        <v>1</v>
      </c>
    </row>
    <row r="39" spans="1:5" x14ac:dyDescent="0.25">
      <c r="A39" s="5" t="s">
        <v>51</v>
      </c>
      <c r="B39" s="5">
        <v>0.33</v>
      </c>
      <c r="C39" s="5">
        <v>0.5</v>
      </c>
      <c r="D39" s="5">
        <v>0.12</v>
      </c>
      <c r="E39" s="5">
        <v>0.2</v>
      </c>
    </row>
    <row r="40" spans="1:5" x14ac:dyDescent="0.25">
      <c r="A40" s="5" t="s">
        <v>52</v>
      </c>
      <c r="B40" s="5">
        <v>1.1599999999999999</v>
      </c>
      <c r="C40" s="5">
        <v>1.79</v>
      </c>
      <c r="D40" s="5">
        <v>2.44</v>
      </c>
      <c r="E40" s="5">
        <v>0.44</v>
      </c>
    </row>
    <row r="41" spans="1:5" x14ac:dyDescent="0.25">
      <c r="A41" s="5" t="s">
        <v>50</v>
      </c>
      <c r="B41" s="5">
        <v>0.59</v>
      </c>
      <c r="C41" s="5">
        <v>0.72</v>
      </c>
      <c r="D41" s="5">
        <v>1.24</v>
      </c>
      <c r="E41" s="5">
        <v>0.3</v>
      </c>
    </row>
    <row r="42" spans="1:5" x14ac:dyDescent="0.25">
      <c r="A42" s="16" t="s">
        <v>33</v>
      </c>
      <c r="B42" s="4"/>
    </row>
    <row r="43" spans="1:5" x14ac:dyDescent="0.25">
      <c r="A43" s="4"/>
      <c r="B43" s="4"/>
    </row>
  </sheetData>
  <mergeCells count="2">
    <mergeCell ref="B2:C2"/>
    <mergeCell ref="D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/>
  </sheetViews>
  <sheetFormatPr baseColWidth="10" defaultRowHeight="15" x14ac:dyDescent="0.25"/>
  <cols>
    <col min="1" max="1" width="73" bestFit="1" customWidth="1"/>
    <col min="7" max="7" width="64.7109375" customWidth="1"/>
  </cols>
  <sheetData>
    <row r="1" spans="1:5" x14ac:dyDescent="0.25">
      <c r="A1" s="3" t="s">
        <v>104</v>
      </c>
    </row>
    <row r="3" spans="1:5" x14ac:dyDescent="0.25">
      <c r="B3" s="5" t="s">
        <v>24</v>
      </c>
      <c r="C3" s="5"/>
      <c r="D3" s="54" t="s">
        <v>31</v>
      </c>
      <c r="E3" s="55"/>
    </row>
    <row r="4" spans="1:5" x14ac:dyDescent="0.25">
      <c r="B4" s="44">
        <v>2010</v>
      </c>
      <c r="C4" s="44">
        <v>2020</v>
      </c>
      <c r="D4" s="44">
        <v>2010</v>
      </c>
      <c r="E4" s="44">
        <v>2020</v>
      </c>
    </row>
    <row r="5" spans="1:5" x14ac:dyDescent="0.25">
      <c r="A5" s="5" t="s">
        <v>88</v>
      </c>
      <c r="B5" s="42">
        <v>1793</v>
      </c>
      <c r="C5" s="42">
        <v>1282</v>
      </c>
      <c r="D5" s="42">
        <v>70019</v>
      </c>
      <c r="E5" s="42">
        <v>58621</v>
      </c>
    </row>
    <row r="6" spans="1:5" x14ac:dyDescent="0.25">
      <c r="A6" s="5" t="s">
        <v>90</v>
      </c>
      <c r="B6" s="42">
        <v>341</v>
      </c>
      <c r="C6" s="42">
        <v>151</v>
      </c>
      <c r="D6" s="42">
        <v>7524</v>
      </c>
      <c r="E6" s="42">
        <v>3851</v>
      </c>
    </row>
    <row r="7" spans="1:5" x14ac:dyDescent="0.25">
      <c r="A7" s="5" t="s">
        <v>87</v>
      </c>
      <c r="B7" s="42">
        <v>224</v>
      </c>
      <c r="C7" s="42">
        <v>125</v>
      </c>
      <c r="D7" s="42">
        <v>2764</v>
      </c>
      <c r="E7" s="42">
        <v>1819</v>
      </c>
    </row>
    <row r="8" spans="1:5" x14ac:dyDescent="0.25">
      <c r="A8" s="5" t="s">
        <v>89</v>
      </c>
      <c r="B8" s="42">
        <v>44</v>
      </c>
      <c r="C8" s="42">
        <v>17</v>
      </c>
      <c r="D8" s="42">
        <v>3914</v>
      </c>
      <c r="E8" s="42">
        <v>2174</v>
      </c>
    </row>
    <row r="9" spans="1:5" x14ac:dyDescent="0.25">
      <c r="A9" s="5" t="s">
        <v>138</v>
      </c>
      <c r="B9" s="42">
        <f>B10-SUM(B5:B8)</f>
        <v>81</v>
      </c>
      <c r="C9" s="42">
        <f>C10-SUM(C5:C8)</f>
        <v>31</v>
      </c>
      <c r="D9" s="42">
        <f>D10-SUM(D5:D8)</f>
        <v>3112</v>
      </c>
      <c r="E9" s="42">
        <f>E10-SUM(E5:E8)</f>
        <v>1312</v>
      </c>
    </row>
    <row r="10" spans="1:5" x14ac:dyDescent="0.25">
      <c r="A10" s="5" t="s">
        <v>82</v>
      </c>
      <c r="B10" s="42">
        <v>2483</v>
      </c>
      <c r="C10" s="42">
        <v>1606</v>
      </c>
      <c r="D10" s="42">
        <v>87333</v>
      </c>
      <c r="E10" s="42">
        <v>67777</v>
      </c>
    </row>
    <row r="11" spans="1:5" x14ac:dyDescent="0.25">
      <c r="A11" s="16" t="s">
        <v>103</v>
      </c>
    </row>
    <row r="12" spans="1:5" x14ac:dyDescent="0.25">
      <c r="A12" s="16" t="s">
        <v>32</v>
      </c>
    </row>
    <row r="17" spans="2:2" x14ac:dyDescent="0.25">
      <c r="B17" s="4"/>
    </row>
  </sheetData>
  <mergeCells count="1">
    <mergeCell ref="D3:E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workbookViewId="0"/>
  </sheetViews>
  <sheetFormatPr baseColWidth="10" defaultRowHeight="15" x14ac:dyDescent="0.25"/>
  <cols>
    <col min="1" max="1" width="26.140625" bestFit="1" customWidth="1"/>
    <col min="2" max="2" width="16.7109375" customWidth="1"/>
  </cols>
  <sheetData>
    <row r="1" spans="1:3" x14ac:dyDescent="0.25">
      <c r="A1" s="3" t="s">
        <v>100</v>
      </c>
    </row>
    <row r="5" spans="1:3" ht="45" x14ac:dyDescent="0.25">
      <c r="A5" s="5" t="s">
        <v>83</v>
      </c>
      <c r="B5" s="22" t="s">
        <v>105</v>
      </c>
    </row>
    <row r="6" spans="1:3" x14ac:dyDescent="0.25">
      <c r="A6" s="5" t="s">
        <v>95</v>
      </c>
      <c r="B6" s="6">
        <v>5.0164510084541958E-4</v>
      </c>
      <c r="C6" s="1"/>
    </row>
    <row r="7" spans="1:3" x14ac:dyDescent="0.25">
      <c r="A7" s="5" t="s">
        <v>93</v>
      </c>
      <c r="B7" s="6">
        <v>4.6623485843280167E-3</v>
      </c>
      <c r="C7" s="1"/>
    </row>
    <row r="8" spans="1:3" x14ac:dyDescent="0.25">
      <c r="A8" s="5" t="s">
        <v>94</v>
      </c>
      <c r="B8" s="6">
        <v>1.1818168405211207E-2</v>
      </c>
      <c r="C8" s="1"/>
    </row>
    <row r="9" spans="1:3" x14ac:dyDescent="0.25">
      <c r="A9" s="5" t="s">
        <v>98</v>
      </c>
      <c r="B9" s="6">
        <v>2.286911489148236E-2</v>
      </c>
      <c r="C9" s="1"/>
    </row>
    <row r="10" spans="1:3" x14ac:dyDescent="0.25">
      <c r="A10" s="5" t="s">
        <v>24</v>
      </c>
      <c r="B10" s="6">
        <v>2.3695353881110111E-2</v>
      </c>
      <c r="C10" s="1"/>
    </row>
    <row r="11" spans="1:3" x14ac:dyDescent="0.25">
      <c r="A11" s="5" t="s">
        <v>92</v>
      </c>
      <c r="B11" s="6">
        <v>6.1274473641500807E-2</v>
      </c>
      <c r="C11" s="1"/>
    </row>
    <row r="12" spans="1:3" x14ac:dyDescent="0.25">
      <c r="A12" s="5" t="s">
        <v>91</v>
      </c>
      <c r="B12" s="6">
        <v>8.5914100653614059E-2</v>
      </c>
      <c r="C12" s="1"/>
    </row>
    <row r="13" spans="1:3" x14ac:dyDescent="0.25">
      <c r="A13" s="5" t="s">
        <v>99</v>
      </c>
      <c r="B13" s="6">
        <v>0.10029951163374005</v>
      </c>
      <c r="C13" s="1"/>
    </row>
    <row r="14" spans="1:3" x14ac:dyDescent="0.25">
      <c r="A14" s="5" t="s">
        <v>96</v>
      </c>
      <c r="B14" s="6">
        <v>0.18953332251353705</v>
      </c>
      <c r="C14" s="1"/>
    </row>
    <row r="15" spans="1:3" x14ac:dyDescent="0.25">
      <c r="A15" s="5" t="s">
        <v>101</v>
      </c>
      <c r="B15" s="6">
        <v>0.22799769833424319</v>
      </c>
      <c r="C15" s="1"/>
    </row>
    <row r="16" spans="1:3" x14ac:dyDescent="0.25">
      <c r="A16" s="5" t="s">
        <v>97</v>
      </c>
      <c r="B16" s="6">
        <v>0.27115393127462117</v>
      </c>
      <c r="C16" s="1"/>
    </row>
    <row r="17" spans="1:4" x14ac:dyDescent="0.25">
      <c r="A17" s="16" t="s">
        <v>137</v>
      </c>
      <c r="B17" s="17"/>
    </row>
    <row r="18" spans="1:4" x14ac:dyDescent="0.25">
      <c r="A18" s="16" t="s">
        <v>32</v>
      </c>
    </row>
    <row r="23" spans="1:4" x14ac:dyDescent="0.25">
      <c r="A23" s="39" t="s">
        <v>112</v>
      </c>
      <c r="B23" s="23"/>
      <c r="C23" s="24"/>
    </row>
    <row r="24" spans="1:4" x14ac:dyDescent="0.25">
      <c r="B24" s="23"/>
      <c r="C24" s="24"/>
    </row>
    <row r="25" spans="1:4" ht="23.25" x14ac:dyDescent="0.25">
      <c r="A25" s="25"/>
      <c r="B25" s="26" t="s">
        <v>113</v>
      </c>
      <c r="C25" s="27" t="s">
        <v>82</v>
      </c>
      <c r="D25" s="28" t="s">
        <v>114</v>
      </c>
    </row>
    <row r="26" spans="1:4" x14ac:dyDescent="0.25">
      <c r="A26" s="29"/>
      <c r="B26" s="30">
        <v>2020</v>
      </c>
      <c r="C26" s="30">
        <v>2020</v>
      </c>
      <c r="D26" s="30">
        <v>2020</v>
      </c>
    </row>
    <row r="27" spans="1:4" x14ac:dyDescent="0.25">
      <c r="A27" s="31" t="s">
        <v>115</v>
      </c>
      <c r="B27" s="32">
        <v>6</v>
      </c>
      <c r="C27" s="32">
        <v>26347</v>
      </c>
      <c r="D27" s="33">
        <v>2.2772991232398375E-4</v>
      </c>
    </row>
    <row r="28" spans="1:4" x14ac:dyDescent="0.25">
      <c r="A28" s="31" t="s">
        <v>116</v>
      </c>
      <c r="B28" s="32">
        <v>13</v>
      </c>
      <c r="C28" s="32">
        <v>26510</v>
      </c>
      <c r="D28" s="33">
        <v>4.9038098830629954E-4</v>
      </c>
    </row>
    <row r="29" spans="1:4" x14ac:dyDescent="0.25">
      <c r="A29" s="31" t="s">
        <v>117</v>
      </c>
      <c r="B29" s="32">
        <v>34</v>
      </c>
      <c r="C29" s="32">
        <v>4425</v>
      </c>
      <c r="D29" s="33">
        <v>7.6836158192090396E-3</v>
      </c>
    </row>
    <row r="30" spans="1:4" x14ac:dyDescent="0.25">
      <c r="A30" s="31" t="s">
        <v>118</v>
      </c>
      <c r="B30" s="32">
        <v>801</v>
      </c>
      <c r="C30" s="32">
        <v>23463</v>
      </c>
      <c r="D30" s="33">
        <v>3.4138856923667048E-2</v>
      </c>
    </row>
    <row r="31" spans="1:4" x14ac:dyDescent="0.25">
      <c r="A31" s="31" t="s">
        <v>98</v>
      </c>
      <c r="B31" s="32">
        <v>1550</v>
      </c>
      <c r="C31" s="32">
        <v>26409</v>
      </c>
      <c r="D31" s="33">
        <v>5.8692112537392559E-2</v>
      </c>
    </row>
    <row r="32" spans="1:4" x14ac:dyDescent="0.25">
      <c r="A32" s="34" t="s">
        <v>119</v>
      </c>
      <c r="B32" s="35">
        <v>1606</v>
      </c>
      <c r="C32" s="35">
        <v>19919</v>
      </c>
      <c r="D32" s="36">
        <v>8.062653747678096E-2</v>
      </c>
    </row>
    <row r="33" spans="1:4" x14ac:dyDescent="0.25">
      <c r="A33" s="31" t="s">
        <v>93</v>
      </c>
      <c r="B33" s="32">
        <v>316</v>
      </c>
      <c r="C33" s="32">
        <v>2936</v>
      </c>
      <c r="D33" s="33">
        <v>0.10762942779291552</v>
      </c>
    </row>
    <row r="34" spans="1:4" x14ac:dyDescent="0.25">
      <c r="A34" s="31" t="s">
        <v>120</v>
      </c>
      <c r="B34" s="32">
        <v>5823</v>
      </c>
      <c r="C34" s="32">
        <v>48493</v>
      </c>
      <c r="D34" s="33">
        <v>0.1200791866867383</v>
      </c>
    </row>
    <row r="35" spans="1:4" x14ac:dyDescent="0.25">
      <c r="A35" s="40" t="s">
        <v>123</v>
      </c>
      <c r="B35" s="37">
        <v>67777</v>
      </c>
      <c r="C35" s="37">
        <v>389779</v>
      </c>
      <c r="D35" s="38">
        <v>0.17388571472552394</v>
      </c>
    </row>
    <row r="36" spans="1:4" x14ac:dyDescent="0.25">
      <c r="A36" s="31" t="s">
        <v>121</v>
      </c>
      <c r="B36" s="32">
        <v>4153</v>
      </c>
      <c r="C36" s="32">
        <v>23662</v>
      </c>
      <c r="D36" s="33">
        <v>0.17551348153156959</v>
      </c>
    </row>
    <row r="37" spans="1:4" x14ac:dyDescent="0.25">
      <c r="A37" s="31" t="s">
        <v>96</v>
      </c>
      <c r="B37" s="32">
        <v>12846</v>
      </c>
      <c r="C37" s="32">
        <v>64200</v>
      </c>
      <c r="D37" s="33">
        <v>0.20009345794392525</v>
      </c>
    </row>
    <row r="38" spans="1:4" x14ac:dyDescent="0.25">
      <c r="A38" s="31" t="s">
        <v>97</v>
      </c>
      <c r="B38" s="32">
        <v>18378</v>
      </c>
      <c r="C38" s="32">
        <v>64370</v>
      </c>
      <c r="D38" s="33">
        <v>0.28550567034332763</v>
      </c>
    </row>
    <row r="39" spans="1:4" x14ac:dyDescent="0.25">
      <c r="A39" s="31" t="s">
        <v>122</v>
      </c>
      <c r="B39" s="32">
        <v>6798</v>
      </c>
      <c r="C39" s="32">
        <v>18056</v>
      </c>
      <c r="D39" s="33">
        <v>0.3764953478068232</v>
      </c>
    </row>
    <row r="40" spans="1:4" x14ac:dyDescent="0.25">
      <c r="A40" s="41" t="s">
        <v>101</v>
      </c>
      <c r="B40" s="32">
        <v>15453</v>
      </c>
      <c r="C40" s="32">
        <v>40989</v>
      </c>
      <c r="D40" s="33">
        <v>0.37700358632803921</v>
      </c>
    </row>
    <row r="41" spans="1:4" x14ac:dyDescent="0.25">
      <c r="A41" s="16" t="s">
        <v>137</v>
      </c>
    </row>
    <row r="42" spans="1:4" x14ac:dyDescent="0.25">
      <c r="A42" s="16" t="s">
        <v>32</v>
      </c>
    </row>
  </sheetData>
  <sortState ref="A27:D40">
    <sortCondition ref="D27:D40"/>
  </sortState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/>
  </sheetViews>
  <sheetFormatPr baseColWidth="10" defaultRowHeight="15" x14ac:dyDescent="0.25"/>
  <cols>
    <col min="1" max="1" width="45.85546875" bestFit="1" customWidth="1"/>
    <col min="2" max="3" width="14.7109375" customWidth="1"/>
  </cols>
  <sheetData>
    <row r="1" spans="1:3" x14ac:dyDescent="0.25">
      <c r="A1" s="3" t="s">
        <v>139</v>
      </c>
    </row>
    <row r="4" spans="1:3" ht="30" x14ac:dyDescent="0.25">
      <c r="B4" s="22" t="s">
        <v>110</v>
      </c>
      <c r="C4" s="22" t="s">
        <v>111</v>
      </c>
    </row>
    <row r="5" spans="1:3" x14ac:dyDescent="0.25">
      <c r="A5" s="5" t="s">
        <v>106</v>
      </c>
      <c r="B5" s="5">
        <v>704</v>
      </c>
      <c r="C5" s="5">
        <v>10500</v>
      </c>
    </row>
    <row r="6" spans="1:3" x14ac:dyDescent="0.25">
      <c r="A6" s="5" t="s">
        <v>108</v>
      </c>
      <c r="B6" s="5">
        <v>498</v>
      </c>
      <c r="C6" s="5">
        <v>5261</v>
      </c>
    </row>
    <row r="7" spans="1:3" x14ac:dyDescent="0.25">
      <c r="A7" s="5" t="s">
        <v>109</v>
      </c>
      <c r="B7" s="5">
        <v>354</v>
      </c>
      <c r="C7" s="5">
        <v>3075</v>
      </c>
    </row>
    <row r="8" spans="1:3" x14ac:dyDescent="0.25">
      <c r="A8" s="5" t="s">
        <v>107</v>
      </c>
      <c r="B8" s="5">
        <v>50</v>
      </c>
      <c r="C8" s="5">
        <v>1083</v>
      </c>
    </row>
    <row r="9" spans="1:3" x14ac:dyDescent="0.25">
      <c r="A9" s="16" t="s">
        <v>137</v>
      </c>
    </row>
    <row r="10" spans="1:3" x14ac:dyDescent="0.25">
      <c r="A10" s="16" t="s">
        <v>140</v>
      </c>
    </row>
  </sheetData>
  <sortState ref="A5:C8">
    <sortCondition descending="1" ref="B5:B8"/>
  </sortState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/>
  </sheetViews>
  <sheetFormatPr baseColWidth="10" defaultRowHeight="15" x14ac:dyDescent="0.25"/>
  <cols>
    <col min="1" max="1" width="22.85546875" bestFit="1" customWidth="1"/>
    <col min="2" max="10" width="13.7109375" customWidth="1"/>
  </cols>
  <sheetData>
    <row r="1" spans="1:10" ht="15.75" customHeight="1" x14ac:dyDescent="0.25">
      <c r="A1" s="3" t="s">
        <v>38</v>
      </c>
    </row>
    <row r="2" spans="1:10" x14ac:dyDescent="0.25"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B3" s="56" t="s">
        <v>34</v>
      </c>
      <c r="C3" s="56"/>
      <c r="D3" s="56"/>
      <c r="E3" s="56" t="s">
        <v>35</v>
      </c>
      <c r="F3" s="56"/>
      <c r="G3" s="56"/>
      <c r="H3" s="56"/>
      <c r="I3" s="56"/>
      <c r="J3" s="56"/>
    </row>
    <row r="4" spans="1:10" ht="75" x14ac:dyDescent="0.25">
      <c r="A4" s="5" t="s">
        <v>12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</row>
    <row r="5" spans="1:10" x14ac:dyDescent="0.25">
      <c r="A5" s="5" t="s">
        <v>2</v>
      </c>
      <c r="B5" s="11">
        <v>299851.99</v>
      </c>
      <c r="C5" s="11">
        <v>247377.38</v>
      </c>
      <c r="D5" s="11">
        <v>21144.44</v>
      </c>
      <c r="E5" s="11">
        <v>273207.33</v>
      </c>
      <c r="F5" s="11"/>
      <c r="G5" s="11">
        <v>322085.62</v>
      </c>
      <c r="H5" s="11">
        <v>137659.51</v>
      </c>
      <c r="I5" s="11">
        <v>489941.12</v>
      </c>
      <c r="J5" s="11">
        <v>26881.87</v>
      </c>
    </row>
    <row r="6" spans="1:10" x14ac:dyDescent="0.25">
      <c r="A6" s="5" t="s">
        <v>0</v>
      </c>
      <c r="B6" s="11">
        <v>9034.91</v>
      </c>
      <c r="C6" s="11">
        <v>13967.87</v>
      </c>
      <c r="D6" s="11">
        <v>91.35</v>
      </c>
      <c r="E6" s="11">
        <v>6298.04</v>
      </c>
      <c r="F6" s="11"/>
      <c r="G6" s="11">
        <v>14731.72</v>
      </c>
      <c r="H6" s="11">
        <v>6706.66</v>
      </c>
      <c r="I6" s="11">
        <v>25688.32</v>
      </c>
      <c r="J6" s="11">
        <v>945.93</v>
      </c>
    </row>
    <row r="7" spans="1:10" x14ac:dyDescent="0.25">
      <c r="A7" s="5" t="s">
        <v>1</v>
      </c>
      <c r="B7" s="11">
        <v>14973.88</v>
      </c>
      <c r="C7" s="11">
        <v>22971.81</v>
      </c>
      <c r="D7" s="11">
        <v>320.58999999999997</v>
      </c>
      <c r="E7" s="11">
        <v>1289.05</v>
      </c>
      <c r="F7" s="12">
        <v>19769.8</v>
      </c>
      <c r="G7" s="12"/>
      <c r="H7" s="11"/>
      <c r="I7" s="12">
        <v>27629.360000000001</v>
      </c>
      <c r="J7" s="11">
        <v>524.01</v>
      </c>
    </row>
    <row r="8" spans="1:10" x14ac:dyDescent="0.25">
      <c r="A8" s="10" t="s">
        <v>36</v>
      </c>
    </row>
    <row r="9" spans="1:10" x14ac:dyDescent="0.25">
      <c r="A9" s="10" t="s">
        <v>32</v>
      </c>
    </row>
    <row r="25" spans="2:6" x14ac:dyDescent="0.25">
      <c r="B25" s="2"/>
      <c r="C25" s="1"/>
      <c r="E25" s="2"/>
      <c r="F25" s="1"/>
    </row>
    <row r="26" spans="2:6" x14ac:dyDescent="0.25">
      <c r="B26" s="2"/>
      <c r="C26" s="1"/>
      <c r="E26" s="2"/>
      <c r="F26" s="1"/>
    </row>
    <row r="27" spans="2:6" x14ac:dyDescent="0.25">
      <c r="B27" s="2"/>
      <c r="C27" s="1"/>
    </row>
  </sheetData>
  <mergeCells count="2">
    <mergeCell ref="E3:J3"/>
    <mergeCell ref="B3:D3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/>
  </sheetViews>
  <sheetFormatPr baseColWidth="10" defaultRowHeight="15" x14ac:dyDescent="0.25"/>
  <cols>
    <col min="1" max="1" width="45.5703125" bestFit="1" customWidth="1"/>
    <col min="2" max="2" width="30.28515625" bestFit="1" customWidth="1"/>
    <col min="3" max="3" width="27.7109375" bestFit="1" customWidth="1"/>
    <col min="4" max="4" width="29.5703125" bestFit="1" customWidth="1"/>
    <col min="5" max="6" width="27" bestFit="1" customWidth="1"/>
  </cols>
  <sheetData>
    <row r="1" spans="1:6" x14ac:dyDescent="0.25">
      <c r="A1" s="3" t="s">
        <v>134</v>
      </c>
    </row>
    <row r="4" spans="1:6" x14ac:dyDescent="0.25">
      <c r="B4" s="43" t="s">
        <v>124</v>
      </c>
      <c r="C4" s="5" t="s">
        <v>125</v>
      </c>
      <c r="D4" s="5" t="s">
        <v>126</v>
      </c>
      <c r="E4" s="5" t="s">
        <v>127</v>
      </c>
      <c r="F4" s="5" t="s">
        <v>128</v>
      </c>
    </row>
    <row r="5" spans="1:6" x14ac:dyDescent="0.25">
      <c r="A5" s="5" t="s">
        <v>129</v>
      </c>
      <c r="B5" s="6">
        <v>0.5931399319831564</v>
      </c>
      <c r="C5" s="6">
        <v>0.58034008084753097</v>
      </c>
      <c r="D5" s="6">
        <v>0.40942441864658108</v>
      </c>
      <c r="E5" s="6">
        <v>0.34734209793340964</v>
      </c>
      <c r="F5" s="6">
        <v>0.42608939553489739</v>
      </c>
    </row>
    <row r="6" spans="1:6" x14ac:dyDescent="0.25">
      <c r="A6" s="5" t="s">
        <v>130</v>
      </c>
      <c r="B6" s="6">
        <v>3.9988064925875803E-2</v>
      </c>
      <c r="C6" s="6">
        <v>4.3861829535353225E-2</v>
      </c>
      <c r="D6" s="6">
        <v>5.0514820844019356E-2</v>
      </c>
      <c r="E6" s="6">
        <v>7.9619327298130427E-2</v>
      </c>
      <c r="F6" s="6">
        <v>3.6262427900265334E-2</v>
      </c>
    </row>
    <row r="7" spans="1:6" x14ac:dyDescent="0.25">
      <c r="A7" s="5" t="s">
        <v>131</v>
      </c>
      <c r="B7" s="6">
        <v>4.1466928061537255E-2</v>
      </c>
      <c r="C7" s="6">
        <v>3.4664994310198517E-2</v>
      </c>
      <c r="D7" s="6">
        <v>3.054447512675702E-2</v>
      </c>
      <c r="E7" s="6">
        <v>2.1988686538688396E-2</v>
      </c>
      <c r="F7" s="6">
        <v>5.2433827785885283E-2</v>
      </c>
    </row>
    <row r="8" spans="1:6" x14ac:dyDescent="0.25">
      <c r="A8" s="5" t="s">
        <v>132</v>
      </c>
      <c r="B8" s="6">
        <v>0.20975537359473223</v>
      </c>
      <c r="C8" s="6">
        <v>0.23241216560507794</v>
      </c>
      <c r="D8" s="6">
        <v>0.33003150270918263</v>
      </c>
      <c r="E8" s="6">
        <v>0.37351086099070135</v>
      </c>
      <c r="F8" s="6">
        <v>0.34419967971352156</v>
      </c>
    </row>
    <row r="9" spans="1:6" x14ac:dyDescent="0.25">
      <c r="A9" s="5" t="s">
        <v>133</v>
      </c>
      <c r="B9" s="6">
        <v>0.11470972677566983</v>
      </c>
      <c r="C9" s="6">
        <v>0.10751142035460998</v>
      </c>
      <c r="D9" s="6">
        <v>0.17948478267346005</v>
      </c>
      <c r="E9" s="6">
        <v>0.17704434362740082</v>
      </c>
      <c r="F9" s="6">
        <v>0.14077996079423069</v>
      </c>
    </row>
    <row r="10" spans="1:6" x14ac:dyDescent="0.25">
      <c r="A10" s="16" t="s">
        <v>36</v>
      </c>
      <c r="B10" s="4"/>
    </row>
    <row r="11" spans="1:6" x14ac:dyDescent="0.25">
      <c r="A11" s="16" t="s">
        <v>32</v>
      </c>
      <c r="B11" s="4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/>
  </sheetViews>
  <sheetFormatPr baseColWidth="10" defaultRowHeight="15" x14ac:dyDescent="0.25"/>
  <cols>
    <col min="1" max="1" width="35.42578125" customWidth="1"/>
    <col min="2" max="6" width="13.28515625" customWidth="1"/>
  </cols>
  <sheetData>
    <row r="1" spans="1:6" x14ac:dyDescent="0.25">
      <c r="A1" s="3" t="s">
        <v>13</v>
      </c>
    </row>
    <row r="4" spans="1:6" x14ac:dyDescent="0.25">
      <c r="B4" s="7" t="s">
        <v>15</v>
      </c>
      <c r="C4" s="7" t="s">
        <v>16</v>
      </c>
      <c r="D4" s="7" t="s">
        <v>17</v>
      </c>
      <c r="E4" s="7" t="s">
        <v>18</v>
      </c>
      <c r="F4" s="7" t="s">
        <v>19</v>
      </c>
    </row>
    <row r="5" spans="1:6" x14ac:dyDescent="0.25">
      <c r="A5" s="5" t="s">
        <v>20</v>
      </c>
      <c r="B5" s="5">
        <v>261</v>
      </c>
      <c r="C5" s="5">
        <v>34</v>
      </c>
      <c r="D5" s="5">
        <v>528</v>
      </c>
      <c r="E5" s="5">
        <v>252</v>
      </c>
      <c r="F5" s="5">
        <v>11</v>
      </c>
    </row>
    <row r="6" spans="1:6" x14ac:dyDescent="0.25">
      <c r="A6" s="5" t="s">
        <v>21</v>
      </c>
      <c r="B6" s="6">
        <v>0.62740384615384615</v>
      </c>
      <c r="C6" s="6">
        <v>0.37777777777777777</v>
      </c>
      <c r="D6" s="6">
        <v>0.76744186046511631</v>
      </c>
      <c r="E6" s="6">
        <v>0.64615384615384619</v>
      </c>
      <c r="F6" s="6">
        <v>0.55000000000000004</v>
      </c>
    </row>
    <row r="7" spans="1:6" x14ac:dyDescent="0.25">
      <c r="A7" s="16" t="s">
        <v>33</v>
      </c>
      <c r="B7" s="4"/>
    </row>
    <row r="8" spans="1:6" x14ac:dyDescent="0.25">
      <c r="A8" s="10" t="s">
        <v>141</v>
      </c>
    </row>
    <row r="19" spans="1:11" ht="45" x14ac:dyDescent="0.25">
      <c r="A19" s="5"/>
      <c r="B19" s="22" t="s">
        <v>142</v>
      </c>
      <c r="C19" s="22" t="s">
        <v>143</v>
      </c>
      <c r="D19" s="22" t="s">
        <v>144</v>
      </c>
      <c r="E19" s="22" t="s">
        <v>145</v>
      </c>
      <c r="F19" s="22" t="s">
        <v>146</v>
      </c>
      <c r="G19" s="22" t="s">
        <v>147</v>
      </c>
      <c r="H19" s="22" t="s">
        <v>148</v>
      </c>
      <c r="I19" s="22" t="s">
        <v>149</v>
      </c>
      <c r="J19" s="22" t="s">
        <v>150</v>
      </c>
      <c r="K19" s="22" t="s">
        <v>151</v>
      </c>
    </row>
    <row r="20" spans="1:11" x14ac:dyDescent="0.25">
      <c r="A20" s="5" t="s">
        <v>20</v>
      </c>
      <c r="B20" s="5">
        <v>261</v>
      </c>
      <c r="C20" s="5">
        <v>155</v>
      </c>
      <c r="D20" s="5">
        <v>34</v>
      </c>
      <c r="E20" s="5">
        <v>56</v>
      </c>
      <c r="F20" s="5">
        <v>528</v>
      </c>
      <c r="G20" s="5">
        <v>160</v>
      </c>
      <c r="H20" s="5">
        <v>252</v>
      </c>
      <c r="I20" s="5">
        <v>138</v>
      </c>
      <c r="J20" s="5">
        <v>11</v>
      </c>
      <c r="K20" s="5">
        <v>9</v>
      </c>
    </row>
    <row r="21" spans="1:11" x14ac:dyDescent="0.25">
      <c r="A21" s="16" t="s">
        <v>33</v>
      </c>
    </row>
    <row r="22" spans="1:11" x14ac:dyDescent="0.25">
      <c r="A22" s="10" t="s">
        <v>141</v>
      </c>
      <c r="B22" s="1"/>
      <c r="D22" s="1"/>
      <c r="F22" s="1"/>
      <c r="H22" s="1"/>
      <c r="J22" s="1"/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/>
  </sheetViews>
  <sheetFormatPr baseColWidth="10" defaultRowHeight="15" x14ac:dyDescent="0.25"/>
  <cols>
    <col min="1" max="1" width="19.140625" customWidth="1"/>
  </cols>
  <sheetData>
    <row r="1" spans="1:3" x14ac:dyDescent="0.25">
      <c r="A1" s="3" t="s">
        <v>135</v>
      </c>
    </row>
    <row r="3" spans="1:3" x14ac:dyDescent="0.25">
      <c r="B3" s="5">
        <v>2010</v>
      </c>
      <c r="C3" s="5">
        <v>2020</v>
      </c>
    </row>
    <row r="4" spans="1:3" x14ac:dyDescent="0.25">
      <c r="A4" s="5" t="s">
        <v>24</v>
      </c>
      <c r="B4" s="6">
        <v>0.55537656061216267</v>
      </c>
      <c r="C4" s="6">
        <v>0.67932752179327527</v>
      </c>
    </row>
    <row r="5" spans="1:3" x14ac:dyDescent="0.25">
      <c r="A5" s="5" t="s">
        <v>31</v>
      </c>
      <c r="B5" s="6">
        <v>0.27194760285344599</v>
      </c>
      <c r="C5" s="6">
        <v>0.29920179411894893</v>
      </c>
    </row>
    <row r="6" spans="1:3" x14ac:dyDescent="0.25">
      <c r="A6" s="10" t="s">
        <v>36</v>
      </c>
      <c r="B6" s="1"/>
      <c r="C6" s="1"/>
    </row>
    <row r="7" spans="1:3" x14ac:dyDescent="0.25">
      <c r="A7" s="10" t="s">
        <v>32</v>
      </c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/>
  </sheetViews>
  <sheetFormatPr baseColWidth="10" defaultRowHeight="15" x14ac:dyDescent="0.25"/>
  <cols>
    <col min="1" max="1" width="18.28515625" bestFit="1" customWidth="1"/>
    <col min="2" max="2" width="19.5703125" bestFit="1" customWidth="1"/>
    <col min="3" max="4" width="10.7109375" customWidth="1"/>
  </cols>
  <sheetData>
    <row r="1" spans="1:4" x14ac:dyDescent="0.25">
      <c r="A1" s="3" t="s">
        <v>136</v>
      </c>
    </row>
    <row r="3" spans="1:4" x14ac:dyDescent="0.25">
      <c r="B3" s="7" t="s">
        <v>27</v>
      </c>
      <c r="C3" s="7" t="s">
        <v>28</v>
      </c>
      <c r="D3" s="7" t="s">
        <v>29</v>
      </c>
    </row>
    <row r="4" spans="1:4" x14ac:dyDescent="0.25">
      <c r="A4" s="5" t="s">
        <v>15</v>
      </c>
      <c r="B4" s="9">
        <v>0.96153846153846156</v>
      </c>
      <c r="C4" s="9">
        <v>0.94951923076923073</v>
      </c>
      <c r="D4" s="9">
        <v>0.11538461538461539</v>
      </c>
    </row>
    <row r="5" spans="1:4" x14ac:dyDescent="0.25">
      <c r="A5" s="5" t="s">
        <v>30</v>
      </c>
      <c r="B5" s="9" t="s">
        <v>14</v>
      </c>
      <c r="C5" s="9" t="s">
        <v>14</v>
      </c>
      <c r="D5" s="9" t="s">
        <v>14</v>
      </c>
    </row>
    <row r="6" spans="1:4" x14ac:dyDescent="0.25">
      <c r="A6" s="5" t="s">
        <v>16</v>
      </c>
      <c r="B6" s="9">
        <v>0.57777777777777772</v>
      </c>
      <c r="C6" s="9">
        <v>0.4777777777777778</v>
      </c>
      <c r="D6" s="9">
        <v>0.23333333333333334</v>
      </c>
    </row>
    <row r="7" spans="1:4" x14ac:dyDescent="0.25">
      <c r="A7" s="5" t="s">
        <v>17</v>
      </c>
      <c r="B7" s="9">
        <v>0.86773255813953487</v>
      </c>
      <c r="C7" s="9">
        <v>0.85174418604651159</v>
      </c>
      <c r="D7" s="9">
        <v>0.16133720930232559</v>
      </c>
    </row>
    <row r="8" spans="1:4" x14ac:dyDescent="0.25">
      <c r="A8" s="5" t="s">
        <v>18</v>
      </c>
      <c r="B8" s="9">
        <v>0.85384615384615381</v>
      </c>
      <c r="C8" s="9">
        <v>0.77692307692307694</v>
      </c>
      <c r="D8" s="9">
        <v>0.51538461538461533</v>
      </c>
    </row>
    <row r="9" spans="1:4" x14ac:dyDescent="0.25">
      <c r="A9" s="5" t="s">
        <v>19</v>
      </c>
      <c r="B9" s="9">
        <v>0.7</v>
      </c>
      <c r="C9" s="9">
        <v>0.6</v>
      </c>
      <c r="D9" s="9">
        <v>0.15</v>
      </c>
    </row>
    <row r="10" spans="1:4" x14ac:dyDescent="0.25">
      <c r="A10" s="5" t="s">
        <v>24</v>
      </c>
      <c r="B10" s="9">
        <v>0.87048567870485682</v>
      </c>
      <c r="C10" s="9">
        <v>0.83374844333748444</v>
      </c>
      <c r="D10" s="9">
        <v>0.23972602739726026</v>
      </c>
    </row>
    <row r="11" spans="1:4" x14ac:dyDescent="0.25">
      <c r="A11" s="5" t="s">
        <v>31</v>
      </c>
      <c r="B11" s="9">
        <v>0.90157428036059428</v>
      </c>
      <c r="C11" s="9">
        <v>0.78016141168833086</v>
      </c>
      <c r="D11" s="9">
        <v>0.32698408014518199</v>
      </c>
    </row>
    <row r="12" spans="1:4" x14ac:dyDescent="0.25">
      <c r="A12" s="10" t="s">
        <v>33</v>
      </c>
    </row>
    <row r="13" spans="1:4" x14ac:dyDescent="0.25">
      <c r="A13" s="10" t="s">
        <v>32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12</vt:i4>
      </vt:variant>
    </vt:vector>
  </HeadingPairs>
  <TitlesOfParts>
    <vt:vector size="12" baseType="lpstr">
      <vt:lpstr>Cadrage</vt:lpstr>
      <vt:lpstr>Orientation technico-économique</vt:lpstr>
      <vt:lpstr>Répartition régionale</vt:lpstr>
      <vt:lpstr>Statut</vt:lpstr>
      <vt:lpstr>Foncier</vt:lpstr>
      <vt:lpstr>Main d'oeuvre</vt:lpstr>
      <vt:lpstr>Vinification</vt:lpstr>
      <vt:lpstr>Circuits courts</vt:lpstr>
      <vt:lpstr>Signes de qualité</vt:lpstr>
      <vt:lpstr>Agriculture biologique</vt:lpstr>
      <vt:lpstr>Devenir</vt:lpstr>
      <vt:lpstr>Analyse territoires</vt:lpstr>
    </vt:vector>
  </TitlesOfParts>
  <Company>Ministère de l'Agriculture et de l'Alimentation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Utilisateur Windows</cp:lastModifiedBy>
  <dcterms:created xsi:type="dcterms:W3CDTF">2024-04-18T08:07:08Z</dcterms:created>
  <dcterms:modified xsi:type="dcterms:W3CDTF">2024-06-18T11:56:02Z</dcterms:modified>
</cp:coreProperties>
</file>